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g\OneDrive\Pulpit\DANE NA STRONE\Przeyłki Międzynarodowe\"/>
    </mc:Choice>
  </mc:AlternateContent>
  <bookViews>
    <workbookView xWindow="0" yWindow="0" windowWidth="30720" windowHeight="14100" tabRatio="875"/>
  </bookViews>
  <sheets>
    <sheet name="Cover page" sheetId="17" r:id="rId1"/>
    <sheet name="Lotniczy Next Day" sheetId="1" r:id="rId2"/>
    <sheet name="Lotniczy do 2 dni" sheetId="10" r:id="rId3"/>
    <sheet name=" Serwis drogowy" sheetId="13" r:id="rId4"/>
    <sheet name="Import Lotniczy" sheetId="16" r:id="rId5"/>
    <sheet name="IMPORT Serwis drogowy" sheetId="15" r:id="rId6"/>
    <sheet name="usługi dodatkowe" sheetId="20" r:id="rId7"/>
    <sheet name="Kraje Strefy Czasy tranzytu" sheetId="6" r:id="rId8"/>
  </sheets>
  <externalReferences>
    <externalReference r:id="rId9"/>
    <externalReference r:id="rId10"/>
    <externalReference r:id="rId11"/>
  </externalReferences>
  <definedNames>
    <definedName name="__CEN1">!#REF!</definedName>
    <definedName name="__CEN3">!#REF!</definedName>
    <definedName name="__CEN4">!#REF!</definedName>
    <definedName name="_CEN1">#REF!</definedName>
    <definedName name="_CEN3">#REF!</definedName>
    <definedName name="_CEN4">#REF!</definedName>
    <definedName name="_CEN5">#REF!</definedName>
    <definedName name="_CEN7">#REF!</definedName>
    <definedName name="_xlnm._FilterDatabase" localSheetId="7" hidden="1">'Kraje Strefy Czasy tranzytu'!$A$3:$M$3954</definedName>
    <definedName name="_KOL1">"Obraz 13"</definedName>
    <definedName name="AREA___WEIGHT">!#REF!</definedName>
    <definedName name="CODE">!#REF!</definedName>
    <definedName name="Collect_Cost">!#REF!</definedName>
    <definedName name="Company">[1]Header!$B$3</definedName>
    <definedName name="Country">[2]Export_Data3!$A$2:$A$25</definedName>
    <definedName name="Curency">!#REF!</definedName>
    <definedName name="DXB">!#REF!</definedName>
    <definedName name="Export_Customs_Clearance">!#REF!</definedName>
    <definedName name="FROM_HUB">!#REF!</definedName>
    <definedName name="GATEWAY_CITY">!#REF!</definedName>
    <definedName name="KOL2A">"Obraz 14"</definedName>
    <definedName name="KOL2B">"Obraz 15"</definedName>
    <definedName name="KOL2C">"Obraz 16"</definedName>
    <definedName name="Linehaul_Cost_to_HUB">!#REF!</definedName>
    <definedName name="lista_template_b_offset">!#REF!</definedName>
    <definedName name="Market">[1]Header!$D$16</definedName>
    <definedName name="obszar_rabat_od_cennika_a">OFFSET('[3]Rab od cennika Import'!$B$3,,,'[3]Rab od cennika Import'!$X$7+3,4)</definedName>
    <definedName name="obszar_rabat_od_cennika_b">OFFSET('[3]Rab od cennika Export-Kraj'!$B$3,,,'[3]Rab od cennika Export-Kraj'!$Z$7+3,6)</definedName>
    <definedName name="obszar_rabat_od_cennika_c">OFFSET('[3]Rab od cennika z cena MIN'!$B$3,,,'[3]Rab od cennika z cena MIN'!$Z$7+3,6)</definedName>
    <definedName name="obszar_rabat_od_cennika_d">OFFSET('[3]WAGOWY 3 przedzialy'!$B$3,,,'[3]WAGOWY 3 przedzialy'!$Y$7+3,7)</definedName>
    <definedName name="pole1">#REF!</definedName>
    <definedName name="pole10">!#REF!</definedName>
    <definedName name="pole17">#REF!</definedName>
    <definedName name="pole18">#REF!</definedName>
    <definedName name="pole19">#REF!</definedName>
    <definedName name="pole2">#REF!</definedName>
    <definedName name="pole20">#REF!</definedName>
    <definedName name="pole21">#REF!</definedName>
    <definedName name="pole22">#REF!</definedName>
    <definedName name="pole23">#REF!</definedName>
    <definedName name="pole24">#REF!</definedName>
    <definedName name="pole25">#REF!</definedName>
    <definedName name="pole26">#REF!</definedName>
    <definedName name="pole27">!#REF!</definedName>
    <definedName name="pole28">!#REF!</definedName>
    <definedName name="pole3">#REF!</definedName>
    <definedName name="pole4">#REF!</definedName>
    <definedName name="pole5">#REF!</definedName>
    <definedName name="pole6">#REF!</definedName>
    <definedName name="pole7">!#REF!</definedName>
    <definedName name="pole8">!#REF!</definedName>
    <definedName name="pole9">!#REF!</definedName>
    <definedName name="Product">[1]Header!$C$13</definedName>
    <definedName name="stopka">#REF!</definedName>
    <definedName name="TierCountryHeader">#REF!</definedName>
    <definedName name="TierCountryLine">#REF!</definedName>
    <definedName name="TierHeader">#REF!</definedName>
    <definedName name="TierLine">#REF!</definedName>
    <definedName name="TierZoneHeader">#REF!</definedName>
    <definedName name="TierZoneLine">#REF!</definedName>
    <definedName name="Umowa1">"Picture 52"</definedName>
    <definedName name="Umowa2">"Picture 46"</definedName>
    <definedName name="Umowa3">"Picture 47"</definedName>
    <definedName name="Umowa4">"Picture 48"</definedName>
    <definedName name="waga">#REF!</definedName>
    <definedName name="Year">[1]Header!$C$5</definedName>
  </definedNames>
  <calcPr calcId="152511"/>
</workbook>
</file>

<file path=xl/calcChain.xml><?xml version="1.0" encoding="utf-8"?>
<calcChain xmlns="http://schemas.openxmlformats.org/spreadsheetml/2006/main">
  <c r="F8" i="16" l="1"/>
  <c r="L12" i="1"/>
  <c r="F16" i="20" l="1"/>
  <c r="F15" i="20"/>
  <c r="F14" i="20"/>
  <c r="F13" i="20"/>
  <c r="F12" i="20"/>
  <c r="F11" i="20"/>
  <c r="F10" i="20"/>
  <c r="F9" i="20"/>
  <c r="F8" i="20"/>
  <c r="F7" i="20"/>
  <c r="BS25" i="13" a="1"/>
  <c r="BS25" i="13" s="1"/>
  <c r="U9" i="13"/>
  <c r="V9" i="13"/>
  <c r="W9" i="13"/>
  <c r="X9" i="13"/>
  <c r="Y9" i="13"/>
  <c r="Z9" i="13"/>
  <c r="U10" i="13"/>
  <c r="V10" i="13"/>
  <c r="W10" i="13"/>
  <c r="X10" i="13"/>
  <c r="Y10" i="13"/>
  <c r="Z10" i="13"/>
  <c r="U11" i="13"/>
  <c r="V11" i="13"/>
  <c r="W11" i="13"/>
  <c r="X11" i="13"/>
  <c r="Y11" i="13"/>
  <c r="Z11" i="13"/>
  <c r="U12" i="13"/>
  <c r="V12" i="13"/>
  <c r="W12" i="13"/>
  <c r="X12" i="13"/>
  <c r="Y12" i="13"/>
  <c r="Z12" i="13"/>
  <c r="U13" i="13"/>
  <c r="V13" i="13"/>
  <c r="W13" i="13"/>
  <c r="X13" i="13"/>
  <c r="Y13" i="13"/>
  <c r="Z13" i="13"/>
  <c r="U14" i="13"/>
  <c r="V14" i="13"/>
  <c r="W14" i="13"/>
  <c r="X14" i="13"/>
  <c r="Y14" i="13"/>
  <c r="Z14" i="13"/>
  <c r="U15" i="13"/>
  <c r="V15" i="13"/>
  <c r="W15" i="13"/>
  <c r="X15" i="13"/>
  <c r="Y15" i="13"/>
  <c r="Z15" i="13"/>
  <c r="U16" i="13"/>
  <c r="V16" i="13"/>
  <c r="W16" i="13"/>
  <c r="X16" i="13"/>
  <c r="Y16" i="13"/>
  <c r="Z16" i="13"/>
  <c r="U17" i="13"/>
  <c r="V17" i="13"/>
  <c r="W17" i="13"/>
  <c r="X17" i="13"/>
  <c r="Y17" i="13"/>
  <c r="Z17" i="13"/>
  <c r="U18" i="13"/>
  <c r="V18" i="13"/>
  <c r="W18" i="13"/>
  <c r="X18" i="13"/>
  <c r="Y18" i="13"/>
  <c r="Z18" i="13"/>
  <c r="U19" i="13"/>
  <c r="V19" i="13"/>
  <c r="W19" i="13"/>
  <c r="X19" i="13"/>
  <c r="Y19" i="13"/>
  <c r="Z19" i="13"/>
  <c r="U20" i="13"/>
  <c r="V20" i="13"/>
  <c r="W20" i="13"/>
  <c r="X20" i="13"/>
  <c r="Y20" i="13"/>
  <c r="Z20" i="13"/>
  <c r="U21" i="13"/>
  <c r="V21" i="13"/>
  <c r="W21" i="13"/>
  <c r="X21" i="13"/>
  <c r="Y21" i="13"/>
  <c r="Z21" i="13"/>
  <c r="U22" i="13"/>
  <c r="V22" i="13"/>
  <c r="W22" i="13"/>
  <c r="X22" i="13"/>
  <c r="Y22" i="13"/>
  <c r="Z22" i="13"/>
  <c r="U23" i="13"/>
  <c r="V23" i="13"/>
  <c r="W23" i="13"/>
  <c r="X23" i="13"/>
  <c r="Y23" i="13"/>
  <c r="Z23" i="13"/>
  <c r="U24" i="13"/>
  <c r="V24" i="13"/>
  <c r="W24" i="13"/>
  <c r="X24" i="13"/>
  <c r="Y24" i="13"/>
  <c r="Z24" i="13"/>
  <c r="U25" i="13"/>
  <c r="V25" i="13"/>
  <c r="W25" i="13"/>
  <c r="X25" i="13"/>
  <c r="Y25" i="13"/>
  <c r="Z25" i="13"/>
  <c r="U26" i="13"/>
  <c r="V26" i="13"/>
  <c r="W26" i="13"/>
  <c r="X26" i="13"/>
  <c r="Y26" i="13"/>
  <c r="Z26" i="13"/>
  <c r="U27" i="13"/>
  <c r="V27" i="13"/>
  <c r="W27" i="13"/>
  <c r="X27" i="13"/>
  <c r="Y27" i="13"/>
  <c r="Z27" i="13"/>
  <c r="U28" i="13"/>
  <c r="V28" i="13"/>
  <c r="W28" i="13"/>
  <c r="X28" i="13"/>
  <c r="Y28" i="13"/>
  <c r="Z28" i="13"/>
  <c r="U29" i="13"/>
  <c r="V29" i="13"/>
  <c r="W29" i="13"/>
  <c r="X29" i="13"/>
  <c r="Y29" i="13"/>
  <c r="Z29" i="13"/>
  <c r="U30" i="13"/>
  <c r="V30" i="13"/>
  <c r="W30" i="13"/>
  <c r="X30" i="13"/>
  <c r="Y30" i="13"/>
  <c r="Z30" i="13"/>
  <c r="U31" i="13"/>
  <c r="V31" i="13"/>
  <c r="W31" i="13"/>
  <c r="X31" i="13"/>
  <c r="Y31" i="13"/>
  <c r="Z31" i="13"/>
  <c r="U32" i="13"/>
  <c r="V32" i="13"/>
  <c r="W32" i="13"/>
  <c r="X32" i="13"/>
  <c r="Y32" i="13"/>
  <c r="Z32" i="13"/>
  <c r="U33" i="13"/>
  <c r="V33" i="13"/>
  <c r="W33" i="13"/>
  <c r="X33" i="13"/>
  <c r="Y33" i="13"/>
  <c r="Z33" i="13"/>
  <c r="U34" i="13"/>
  <c r="V34" i="13"/>
  <c r="W34" i="13"/>
  <c r="X34" i="13"/>
  <c r="Y34" i="13"/>
  <c r="Z34" i="13"/>
  <c r="U35" i="13"/>
  <c r="V35" i="13"/>
  <c r="W35" i="13"/>
  <c r="X35" i="13"/>
  <c r="Y35" i="13"/>
  <c r="Z35" i="13"/>
  <c r="U36" i="13"/>
  <c r="V36" i="13"/>
  <c r="W36" i="13"/>
  <c r="X36" i="13"/>
  <c r="Y36" i="13"/>
  <c r="Z36" i="13"/>
  <c r="U37" i="13"/>
  <c r="V37" i="13"/>
  <c r="W37" i="13"/>
  <c r="X37" i="13"/>
  <c r="Y37" i="13"/>
  <c r="Z37" i="13"/>
  <c r="U38" i="13"/>
  <c r="V38" i="13"/>
  <c r="W38" i="13"/>
  <c r="X38" i="13"/>
  <c r="Y38" i="13"/>
  <c r="Z38" i="13"/>
  <c r="U39" i="13"/>
  <c r="V39" i="13"/>
  <c r="W39" i="13"/>
  <c r="X39" i="13"/>
  <c r="Y39" i="13"/>
  <c r="Z39" i="13"/>
  <c r="U40" i="13"/>
  <c r="V40" i="13"/>
  <c r="W40" i="13"/>
  <c r="X40" i="13"/>
  <c r="Y40" i="13"/>
  <c r="Z40" i="13"/>
  <c r="U41" i="13"/>
  <c r="V41" i="13"/>
  <c r="W41" i="13"/>
  <c r="X41" i="13"/>
  <c r="Y41" i="13"/>
  <c r="Z41" i="13"/>
  <c r="U42" i="13"/>
  <c r="V42" i="13"/>
  <c r="W42" i="13"/>
  <c r="X42" i="13"/>
  <c r="Y42" i="13"/>
  <c r="Z42" i="13"/>
  <c r="U43" i="13"/>
  <c r="V43" i="13"/>
  <c r="W43" i="13"/>
  <c r="X43" i="13"/>
  <c r="Y43" i="13"/>
  <c r="Z43" i="13"/>
  <c r="U44" i="13"/>
  <c r="V44" i="13"/>
  <c r="W44" i="13"/>
  <c r="X44" i="13"/>
  <c r="Y44" i="13"/>
  <c r="Z44" i="13"/>
  <c r="U45" i="13"/>
  <c r="V45" i="13"/>
  <c r="W45" i="13"/>
  <c r="X45" i="13"/>
  <c r="Y45" i="13"/>
  <c r="Z45" i="13"/>
  <c r="U46" i="13"/>
  <c r="V46" i="13"/>
  <c r="W46" i="13"/>
  <c r="X46" i="13"/>
  <c r="Y46" i="13"/>
  <c r="Z46" i="13"/>
  <c r="U47" i="13"/>
  <c r="V47" i="13"/>
  <c r="W47" i="13"/>
  <c r="X47" i="13"/>
  <c r="Y47" i="13"/>
  <c r="Z47" i="13"/>
  <c r="U48" i="13"/>
  <c r="V48" i="13"/>
  <c r="W48" i="13"/>
  <c r="X48" i="13"/>
  <c r="Y48" i="13"/>
  <c r="Z48" i="13"/>
  <c r="U49" i="13"/>
  <c r="V49" i="13"/>
  <c r="W49" i="13"/>
  <c r="X49" i="13"/>
  <c r="Y49" i="13"/>
  <c r="Z49" i="13"/>
  <c r="V8" i="13"/>
  <c r="W8" i="13"/>
  <c r="X8" i="13"/>
  <c r="Y8" i="13"/>
  <c r="Z8" i="13"/>
  <c r="U8" i="13"/>
  <c r="AE8" i="10"/>
  <c r="AA9" i="1"/>
  <c r="AB9" i="1"/>
  <c r="AC9" i="1"/>
  <c r="AD9" i="1"/>
  <c r="AE9" i="1"/>
  <c r="AF9" i="1"/>
  <c r="AG9" i="1"/>
  <c r="AH9" i="1"/>
  <c r="AI9" i="1"/>
  <c r="AA10" i="1"/>
  <c r="AB10" i="1"/>
  <c r="AC10" i="1"/>
  <c r="AD10" i="1"/>
  <c r="AE10" i="1"/>
  <c r="AF10" i="1"/>
  <c r="AG10" i="1"/>
  <c r="AH10" i="1"/>
  <c r="AI10" i="1"/>
  <c r="AA11" i="1"/>
  <c r="AB11" i="1"/>
  <c r="AC11" i="1"/>
  <c r="AD11" i="1"/>
  <c r="AE11" i="1"/>
  <c r="AF11" i="1"/>
  <c r="AG11" i="1"/>
  <c r="AH11" i="1"/>
  <c r="AI11" i="1"/>
  <c r="AA12" i="1"/>
  <c r="AB12" i="1"/>
  <c r="AC12" i="1"/>
  <c r="AD12" i="1"/>
  <c r="AE12" i="1"/>
  <c r="AF12" i="1"/>
  <c r="AG12" i="1"/>
  <c r="AH12" i="1"/>
  <c r="AI12" i="1"/>
  <c r="AA13" i="1"/>
  <c r="AB13" i="1"/>
  <c r="AC13" i="1"/>
  <c r="AD13" i="1"/>
  <c r="AE13" i="1"/>
  <c r="AF13" i="1"/>
  <c r="AG13" i="1"/>
  <c r="AH13" i="1"/>
  <c r="AI13" i="1"/>
  <c r="AA14" i="1"/>
  <c r="AB14" i="1"/>
  <c r="AC14" i="1"/>
  <c r="AD14" i="1"/>
  <c r="AE14" i="1"/>
  <c r="AF14" i="1"/>
  <c r="AG14" i="1"/>
  <c r="AH14" i="1"/>
  <c r="AI14" i="1"/>
  <c r="AA15" i="1"/>
  <c r="AB15" i="1"/>
  <c r="AC15" i="1"/>
  <c r="AD15" i="1"/>
  <c r="AE15" i="1"/>
  <c r="AF15" i="1"/>
  <c r="AG15" i="1"/>
  <c r="AH15" i="1"/>
  <c r="AI15" i="1"/>
  <c r="AA16" i="1"/>
  <c r="AB16" i="1"/>
  <c r="AC16" i="1"/>
  <c r="AD16" i="1"/>
  <c r="AE16" i="1"/>
  <c r="AF16" i="1"/>
  <c r="AG16" i="1"/>
  <c r="AH16" i="1"/>
  <c r="AI16" i="1"/>
  <c r="AA17" i="1"/>
  <c r="AB17" i="1"/>
  <c r="AC17" i="1"/>
  <c r="AD17" i="1"/>
  <c r="AE17" i="1"/>
  <c r="AF17" i="1"/>
  <c r="AG17" i="1"/>
  <c r="AH17" i="1"/>
  <c r="AI17" i="1"/>
  <c r="AA18" i="1"/>
  <c r="AB18" i="1"/>
  <c r="AC18" i="1"/>
  <c r="AD18" i="1"/>
  <c r="AE18" i="1"/>
  <c r="AF18" i="1"/>
  <c r="AG18" i="1"/>
  <c r="AH18" i="1"/>
  <c r="AI18" i="1"/>
  <c r="AA19" i="1"/>
  <c r="AB19" i="1"/>
  <c r="AC19" i="1"/>
  <c r="AD19" i="1"/>
  <c r="AE19" i="1"/>
  <c r="AF19" i="1"/>
  <c r="AG19" i="1"/>
  <c r="AH19" i="1"/>
  <c r="AI19" i="1"/>
  <c r="AA20" i="1"/>
  <c r="AB20" i="1"/>
  <c r="AC20" i="1"/>
  <c r="AD20" i="1"/>
  <c r="AE20" i="1"/>
  <c r="AF20" i="1"/>
  <c r="AG20" i="1"/>
  <c r="AH20" i="1"/>
  <c r="AI20" i="1"/>
  <c r="AA21" i="1"/>
  <c r="AB21" i="1"/>
  <c r="AC21" i="1"/>
  <c r="AD21" i="1"/>
  <c r="AE21" i="1"/>
  <c r="AF21" i="1"/>
  <c r="AG21" i="1"/>
  <c r="AH21" i="1"/>
  <c r="AI21" i="1"/>
  <c r="AA22" i="1"/>
  <c r="AB22" i="1"/>
  <c r="AC22" i="1"/>
  <c r="AD22" i="1"/>
  <c r="AE22" i="1"/>
  <c r="AF22" i="1"/>
  <c r="AG22" i="1"/>
  <c r="AH22" i="1"/>
  <c r="AI22" i="1"/>
  <c r="AA23" i="1"/>
  <c r="AB23" i="1"/>
  <c r="AC23" i="1"/>
  <c r="AD23" i="1"/>
  <c r="AE23" i="1"/>
  <c r="AF23" i="1"/>
  <c r="AG23" i="1"/>
  <c r="AH23" i="1"/>
  <c r="AI23" i="1"/>
  <c r="AA24" i="1"/>
  <c r="AB24" i="1"/>
  <c r="AC24" i="1"/>
  <c r="AD24" i="1"/>
  <c r="AE24" i="1"/>
  <c r="AF24" i="1"/>
  <c r="AG24" i="1"/>
  <c r="AH24" i="1"/>
  <c r="AI24" i="1"/>
  <c r="AA25" i="1"/>
  <c r="AB25" i="1"/>
  <c r="AC25" i="1"/>
  <c r="AD25" i="1"/>
  <c r="AE25" i="1"/>
  <c r="AF25" i="1"/>
  <c r="AG25" i="1"/>
  <c r="AH25" i="1"/>
  <c r="AI25" i="1"/>
  <c r="AA26" i="1"/>
  <c r="AB26" i="1"/>
  <c r="AC26" i="1"/>
  <c r="AD26" i="1"/>
  <c r="AE26" i="1"/>
  <c r="AF26" i="1"/>
  <c r="AG26" i="1"/>
  <c r="AH26" i="1"/>
  <c r="AI26" i="1"/>
  <c r="AA27" i="1"/>
  <c r="AB27" i="1"/>
  <c r="AC27" i="1"/>
  <c r="AD27" i="1"/>
  <c r="AE27" i="1"/>
  <c r="AF27" i="1"/>
  <c r="AG27" i="1"/>
  <c r="AH27" i="1"/>
  <c r="AI27" i="1"/>
  <c r="AA28" i="1"/>
  <c r="AB28" i="1"/>
  <c r="AC28" i="1"/>
  <c r="AD28" i="1"/>
  <c r="AE28" i="1"/>
  <c r="AF28" i="1"/>
  <c r="AG28" i="1"/>
  <c r="AH28" i="1"/>
  <c r="AI28" i="1"/>
  <c r="AA29" i="1"/>
  <c r="AB29" i="1"/>
  <c r="AC29" i="1"/>
  <c r="AD29" i="1"/>
  <c r="AE29" i="1"/>
  <c r="AF29" i="1"/>
  <c r="AG29" i="1"/>
  <c r="AH29" i="1"/>
  <c r="AI29" i="1"/>
  <c r="AA30" i="1"/>
  <c r="AB30" i="1"/>
  <c r="AC30" i="1"/>
  <c r="AD30" i="1"/>
  <c r="AE30" i="1"/>
  <c r="AF30" i="1"/>
  <c r="AG30" i="1"/>
  <c r="AH30" i="1"/>
  <c r="AI30" i="1"/>
  <c r="AA31" i="1"/>
  <c r="AB31" i="1"/>
  <c r="AC31" i="1"/>
  <c r="AD31" i="1"/>
  <c r="AE31" i="1"/>
  <c r="AF31" i="1"/>
  <c r="AG31" i="1"/>
  <c r="AH31" i="1"/>
  <c r="AI31" i="1"/>
  <c r="AA32" i="1"/>
  <c r="AB32" i="1"/>
  <c r="AC32" i="1"/>
  <c r="AD32" i="1"/>
  <c r="AE32" i="1"/>
  <c r="AF32" i="1"/>
  <c r="AG32" i="1"/>
  <c r="AH32" i="1"/>
  <c r="AI32" i="1"/>
  <c r="AA33" i="1"/>
  <c r="AB33" i="1"/>
  <c r="AC33" i="1"/>
  <c r="AD33" i="1"/>
  <c r="AE33" i="1"/>
  <c r="AF33" i="1"/>
  <c r="AG33" i="1"/>
  <c r="AH33" i="1"/>
  <c r="AI33" i="1"/>
  <c r="AA34" i="1"/>
  <c r="AB34" i="1"/>
  <c r="AC34" i="1"/>
  <c r="AD34" i="1"/>
  <c r="AE34" i="1"/>
  <c r="AF34" i="1"/>
  <c r="AG34" i="1"/>
  <c r="AH34" i="1"/>
  <c r="AI34" i="1"/>
  <c r="AA35" i="1"/>
  <c r="AB35" i="1"/>
  <c r="AC35" i="1"/>
  <c r="AD35" i="1"/>
  <c r="AE35" i="1"/>
  <c r="AF35" i="1"/>
  <c r="AG35" i="1"/>
  <c r="AH35" i="1"/>
  <c r="AI35" i="1"/>
  <c r="AA36" i="1"/>
  <c r="AB36" i="1"/>
  <c r="AC36" i="1"/>
  <c r="AD36" i="1"/>
  <c r="AE36" i="1"/>
  <c r="AF36" i="1"/>
  <c r="AG36" i="1"/>
  <c r="AH36" i="1"/>
  <c r="AI36" i="1"/>
  <c r="AA37" i="1"/>
  <c r="AB37" i="1"/>
  <c r="AC37" i="1"/>
  <c r="AD37" i="1"/>
  <c r="AE37" i="1"/>
  <c r="AF37" i="1"/>
  <c r="AG37" i="1"/>
  <c r="AH37" i="1"/>
  <c r="AI37" i="1"/>
  <c r="AA38" i="1"/>
  <c r="AB38" i="1"/>
  <c r="AC38" i="1"/>
  <c r="AD38" i="1"/>
  <c r="AE38" i="1"/>
  <c r="AF38" i="1"/>
  <c r="AG38" i="1"/>
  <c r="AH38" i="1"/>
  <c r="AI38" i="1"/>
  <c r="AA39" i="1"/>
  <c r="AB39" i="1"/>
  <c r="AC39" i="1"/>
  <c r="AD39" i="1"/>
  <c r="AE39" i="1"/>
  <c r="AF39" i="1"/>
  <c r="AG39" i="1"/>
  <c r="AH39" i="1"/>
  <c r="AI39" i="1"/>
  <c r="AA40" i="1"/>
  <c r="AB40" i="1"/>
  <c r="AC40" i="1"/>
  <c r="AD40" i="1"/>
  <c r="AE40" i="1"/>
  <c r="AF40" i="1"/>
  <c r="AG40" i="1"/>
  <c r="AH40" i="1"/>
  <c r="AI40" i="1"/>
  <c r="AA41" i="1"/>
  <c r="AB41" i="1"/>
  <c r="AC41" i="1"/>
  <c r="AD41" i="1"/>
  <c r="AE41" i="1"/>
  <c r="AF41" i="1"/>
  <c r="AG41" i="1"/>
  <c r="AH41" i="1"/>
  <c r="AI41" i="1"/>
  <c r="AA42" i="1"/>
  <c r="AB42" i="1"/>
  <c r="AC42" i="1"/>
  <c r="AD42" i="1"/>
  <c r="AE42" i="1"/>
  <c r="AF42" i="1"/>
  <c r="AG42" i="1"/>
  <c r="AH42" i="1"/>
  <c r="AI42" i="1"/>
  <c r="AA43" i="1"/>
  <c r="AB43" i="1"/>
  <c r="AC43" i="1"/>
  <c r="AD43" i="1"/>
  <c r="AE43" i="1"/>
  <c r="AF43" i="1"/>
  <c r="AG43" i="1"/>
  <c r="AH43" i="1"/>
  <c r="AI43" i="1"/>
  <c r="AA44" i="1"/>
  <c r="AB44" i="1"/>
  <c r="AC44" i="1"/>
  <c r="AD44" i="1"/>
  <c r="AE44" i="1"/>
  <c r="AF44" i="1"/>
  <c r="AG44" i="1"/>
  <c r="AH44" i="1"/>
  <c r="AI44" i="1"/>
  <c r="AA45" i="1"/>
  <c r="AB45" i="1"/>
  <c r="AC45" i="1"/>
  <c r="AD45" i="1"/>
  <c r="AE45" i="1"/>
  <c r="AF45" i="1"/>
  <c r="AG45" i="1"/>
  <c r="AH45" i="1"/>
  <c r="AI45" i="1"/>
  <c r="AA46" i="1"/>
  <c r="AB46" i="1"/>
  <c r="AC46" i="1"/>
  <c r="AD46" i="1"/>
  <c r="AE46" i="1"/>
  <c r="AF46" i="1"/>
  <c r="AG46" i="1"/>
  <c r="AH46" i="1"/>
  <c r="AI46" i="1"/>
  <c r="AA47" i="1"/>
  <c r="AB47" i="1"/>
  <c r="AC47" i="1"/>
  <c r="AD47" i="1"/>
  <c r="AE47" i="1"/>
  <c r="AF47" i="1"/>
  <c r="AG47" i="1"/>
  <c r="AH47" i="1"/>
  <c r="AI47" i="1"/>
  <c r="AA48" i="1"/>
  <c r="AB48" i="1"/>
  <c r="AC48" i="1"/>
  <c r="AD48" i="1"/>
  <c r="AE48" i="1"/>
  <c r="AF48" i="1"/>
  <c r="AG48" i="1"/>
  <c r="AH48" i="1"/>
  <c r="AI48" i="1"/>
  <c r="AA49" i="1"/>
  <c r="AB49" i="1"/>
  <c r="AC49" i="1"/>
  <c r="AD49" i="1"/>
  <c r="AE49" i="1"/>
  <c r="AF49" i="1"/>
  <c r="AG49" i="1"/>
  <c r="AH49" i="1"/>
  <c r="AI49" i="1"/>
  <c r="AA50" i="1"/>
  <c r="AB50" i="1"/>
  <c r="AC50" i="1"/>
  <c r="AD50" i="1"/>
  <c r="AE50" i="1"/>
  <c r="AF50" i="1"/>
  <c r="AG50" i="1"/>
  <c r="AH50" i="1"/>
  <c r="AI50" i="1"/>
  <c r="AA51" i="1"/>
  <c r="AB51" i="1"/>
  <c r="AC51" i="1"/>
  <c r="AD51" i="1"/>
  <c r="AE51" i="1"/>
  <c r="AF51" i="1"/>
  <c r="AG51" i="1"/>
  <c r="AH51" i="1"/>
  <c r="AI51" i="1"/>
  <c r="AA52" i="1"/>
  <c r="AB52" i="1"/>
  <c r="AC52" i="1"/>
  <c r="AD52" i="1"/>
  <c r="AE52" i="1"/>
  <c r="AF52" i="1"/>
  <c r="AG52" i="1"/>
  <c r="AH52" i="1"/>
  <c r="AI52" i="1"/>
  <c r="AA53" i="1"/>
  <c r="AB53" i="1"/>
  <c r="AC53" i="1"/>
  <c r="AD53" i="1"/>
  <c r="AE53" i="1"/>
  <c r="AF53" i="1"/>
  <c r="AG53" i="1"/>
  <c r="AH53" i="1"/>
  <c r="AI53" i="1"/>
  <c r="AA54" i="1"/>
  <c r="AB54" i="1"/>
  <c r="AC54" i="1"/>
  <c r="AD54" i="1"/>
  <c r="AE54" i="1"/>
  <c r="AF54" i="1"/>
  <c r="AG54" i="1"/>
  <c r="AH54" i="1"/>
  <c r="AI54" i="1"/>
  <c r="AA55" i="1"/>
  <c r="AB55" i="1"/>
  <c r="AC55" i="1"/>
  <c r="AD55" i="1"/>
  <c r="AE55" i="1"/>
  <c r="AF55" i="1"/>
  <c r="AG55" i="1"/>
  <c r="AH55" i="1"/>
  <c r="AI55" i="1"/>
  <c r="AA56" i="1"/>
  <c r="AB56" i="1"/>
  <c r="AC56" i="1"/>
  <c r="AD56" i="1"/>
  <c r="AE56" i="1"/>
  <c r="AF56" i="1"/>
  <c r="AG56" i="1"/>
  <c r="AH56" i="1"/>
  <c r="AI56" i="1"/>
  <c r="AA57" i="1"/>
  <c r="AB57" i="1"/>
  <c r="AC57" i="1"/>
  <c r="AD57" i="1"/>
  <c r="AE57" i="1"/>
  <c r="AF57" i="1"/>
  <c r="AG57" i="1"/>
  <c r="AH57" i="1"/>
  <c r="AI57" i="1"/>
  <c r="AA58" i="1"/>
  <c r="AB58" i="1"/>
  <c r="AC58" i="1"/>
  <c r="AD58" i="1"/>
  <c r="AE58" i="1"/>
  <c r="AF58" i="1"/>
  <c r="AG58" i="1"/>
  <c r="AH58" i="1"/>
  <c r="AI58" i="1"/>
  <c r="AA59" i="1"/>
  <c r="AB59" i="1"/>
  <c r="AC59" i="1"/>
  <c r="AD59" i="1"/>
  <c r="AE59" i="1"/>
  <c r="AF59" i="1"/>
  <c r="AG59" i="1"/>
  <c r="AH59" i="1"/>
  <c r="AI59" i="1"/>
  <c r="AA60" i="1"/>
  <c r="AB60" i="1"/>
  <c r="AC60" i="1"/>
  <c r="AD60" i="1"/>
  <c r="AE60" i="1"/>
  <c r="AF60" i="1"/>
  <c r="AG60" i="1"/>
  <c r="AH60" i="1"/>
  <c r="AI60" i="1"/>
  <c r="AA61" i="1"/>
  <c r="AB61" i="1"/>
  <c r="AC61" i="1"/>
  <c r="AD61" i="1"/>
  <c r="AE61" i="1"/>
  <c r="AF61" i="1"/>
  <c r="AG61" i="1"/>
  <c r="AH61" i="1"/>
  <c r="AI61" i="1"/>
  <c r="AA62" i="1"/>
  <c r="AB62" i="1"/>
  <c r="AC62" i="1"/>
  <c r="AD62" i="1"/>
  <c r="AE62" i="1"/>
  <c r="AF62" i="1"/>
  <c r="AG62" i="1"/>
  <c r="AH62" i="1"/>
  <c r="AI62" i="1"/>
  <c r="AA63" i="1"/>
  <c r="AB63" i="1"/>
  <c r="AC63" i="1"/>
  <c r="AD63" i="1"/>
  <c r="AE63" i="1"/>
  <c r="AF63" i="1"/>
  <c r="AG63" i="1"/>
  <c r="AH63" i="1"/>
  <c r="AI63" i="1"/>
  <c r="AA64" i="1"/>
  <c r="AB64" i="1"/>
  <c r="AC64" i="1"/>
  <c r="AD64" i="1"/>
  <c r="AE64" i="1"/>
  <c r="AF64" i="1"/>
  <c r="AG64" i="1"/>
  <c r="AH64" i="1"/>
  <c r="AI64" i="1"/>
  <c r="AA65" i="1"/>
  <c r="AB65" i="1"/>
  <c r="AC65" i="1"/>
  <c r="AD65" i="1"/>
  <c r="AE65" i="1"/>
  <c r="AF65" i="1"/>
  <c r="AG65" i="1"/>
  <c r="AH65" i="1"/>
  <c r="AI65" i="1"/>
  <c r="AA66" i="1"/>
  <c r="AB66" i="1"/>
  <c r="AC66" i="1"/>
  <c r="AD66" i="1"/>
  <c r="AE66" i="1"/>
  <c r="AF66" i="1"/>
  <c r="AG66" i="1"/>
  <c r="AH66" i="1"/>
  <c r="AI66" i="1"/>
  <c r="AA67" i="1"/>
  <c r="AB67" i="1"/>
  <c r="AC67" i="1"/>
  <c r="AD67" i="1"/>
  <c r="AE67" i="1"/>
  <c r="AF67" i="1"/>
  <c r="AG67" i="1"/>
  <c r="AH67" i="1"/>
  <c r="AI67" i="1"/>
  <c r="AB8" i="1"/>
  <c r="AC8" i="1"/>
  <c r="AD8" i="1"/>
  <c r="AE8" i="1"/>
  <c r="AF8" i="1"/>
  <c r="AG8" i="1"/>
  <c r="AH8" i="1"/>
  <c r="AI8" i="1"/>
  <c r="AA8" i="1"/>
  <c r="BH9" i="15"/>
  <c r="BI9" i="15"/>
  <c r="BJ9" i="15"/>
  <c r="BK9" i="15"/>
  <c r="BL9" i="15"/>
  <c r="BM9" i="15"/>
  <c r="BH10" i="15"/>
  <c r="BI10" i="15"/>
  <c r="BJ10" i="15"/>
  <c r="BK10" i="15"/>
  <c r="BL10" i="15"/>
  <c r="BM10" i="15"/>
  <c r="BH11" i="15"/>
  <c r="BI11" i="15"/>
  <c r="BJ11" i="15"/>
  <c r="BK11" i="15"/>
  <c r="BL11" i="15"/>
  <c r="BM11" i="15"/>
  <c r="BH12" i="15"/>
  <c r="BI12" i="15"/>
  <c r="BJ12" i="15"/>
  <c r="BK12" i="15"/>
  <c r="BL12" i="15"/>
  <c r="BM12" i="15"/>
  <c r="BH13" i="15"/>
  <c r="BI13" i="15"/>
  <c r="BJ13" i="15"/>
  <c r="BK13" i="15"/>
  <c r="BL13" i="15"/>
  <c r="BM13" i="15"/>
  <c r="BH14" i="15"/>
  <c r="BI14" i="15"/>
  <c r="BJ14" i="15"/>
  <c r="BK14" i="15"/>
  <c r="BL14" i="15"/>
  <c r="BM14" i="15"/>
  <c r="BH15" i="15"/>
  <c r="BI15" i="15"/>
  <c r="BJ15" i="15"/>
  <c r="BK15" i="15"/>
  <c r="BL15" i="15"/>
  <c r="BM15" i="15"/>
  <c r="BH16" i="15"/>
  <c r="BI16" i="15"/>
  <c r="BJ16" i="15"/>
  <c r="BK16" i="15"/>
  <c r="BL16" i="15"/>
  <c r="BM16" i="15"/>
  <c r="BH17" i="15"/>
  <c r="BI17" i="15"/>
  <c r="BJ17" i="15"/>
  <c r="BK17" i="15"/>
  <c r="BL17" i="15"/>
  <c r="BM17" i="15"/>
  <c r="BH18" i="15"/>
  <c r="BI18" i="15"/>
  <c r="BJ18" i="15"/>
  <c r="BK18" i="15"/>
  <c r="BL18" i="15"/>
  <c r="BM18" i="15"/>
  <c r="BH19" i="15"/>
  <c r="BI19" i="15"/>
  <c r="BJ19" i="15"/>
  <c r="BK19" i="15"/>
  <c r="BL19" i="15"/>
  <c r="BM19" i="15"/>
  <c r="BH20" i="15"/>
  <c r="BI20" i="15"/>
  <c r="BJ20" i="15"/>
  <c r="BK20" i="15"/>
  <c r="BL20" i="15"/>
  <c r="BM20" i="15"/>
  <c r="BH21" i="15"/>
  <c r="BI21" i="15"/>
  <c r="BJ21" i="15"/>
  <c r="BK21" i="15"/>
  <c r="BL21" i="15"/>
  <c r="BM21" i="15"/>
  <c r="BH22" i="15"/>
  <c r="BI22" i="15"/>
  <c r="BJ22" i="15"/>
  <c r="BK22" i="15"/>
  <c r="BL22" i="15"/>
  <c r="BM22" i="15"/>
  <c r="BH23" i="15"/>
  <c r="BI23" i="15"/>
  <c r="BJ23" i="15"/>
  <c r="BK23" i="15"/>
  <c r="BL23" i="15"/>
  <c r="BM23" i="15"/>
  <c r="BH24" i="15"/>
  <c r="BI24" i="15"/>
  <c r="BJ24" i="15"/>
  <c r="BK24" i="15"/>
  <c r="BL24" i="15"/>
  <c r="BM24" i="15"/>
  <c r="BH25" i="15"/>
  <c r="BI25" i="15"/>
  <c r="BJ25" i="15"/>
  <c r="BK25" i="15"/>
  <c r="BL25" i="15"/>
  <c r="BM25" i="15"/>
  <c r="BH26" i="15"/>
  <c r="BI26" i="15"/>
  <c r="BJ26" i="15"/>
  <c r="BK26" i="15"/>
  <c r="BL26" i="15"/>
  <c r="BM26" i="15"/>
  <c r="BH27" i="15"/>
  <c r="BI27" i="15"/>
  <c r="BJ27" i="15"/>
  <c r="BK27" i="15"/>
  <c r="BL27" i="15"/>
  <c r="BM27" i="15"/>
  <c r="BH28" i="15"/>
  <c r="BI28" i="15"/>
  <c r="BJ28" i="15"/>
  <c r="BK28" i="15"/>
  <c r="BL28" i="15"/>
  <c r="BM28" i="15"/>
  <c r="BH29" i="15"/>
  <c r="BI29" i="15"/>
  <c r="BJ29" i="15"/>
  <c r="BK29" i="15"/>
  <c r="BL29" i="15"/>
  <c r="BM29" i="15"/>
  <c r="BH30" i="15"/>
  <c r="BI30" i="15"/>
  <c r="BJ30" i="15"/>
  <c r="BK30" i="15"/>
  <c r="BL30" i="15"/>
  <c r="BM30" i="15"/>
  <c r="BH31" i="15"/>
  <c r="BI31" i="15"/>
  <c r="BJ31" i="15"/>
  <c r="BK31" i="15"/>
  <c r="BL31" i="15"/>
  <c r="BM31" i="15"/>
  <c r="BH32" i="15"/>
  <c r="BI32" i="15"/>
  <c r="BJ32" i="15"/>
  <c r="BK32" i="15"/>
  <c r="BL32" i="15"/>
  <c r="BM32" i="15"/>
  <c r="BH33" i="15"/>
  <c r="BI33" i="15"/>
  <c r="BJ33" i="15"/>
  <c r="BK33" i="15"/>
  <c r="BL33" i="15"/>
  <c r="BM33" i="15"/>
  <c r="BH34" i="15"/>
  <c r="BI34" i="15"/>
  <c r="BJ34" i="15"/>
  <c r="BK34" i="15"/>
  <c r="BL34" i="15"/>
  <c r="BM34" i="15"/>
  <c r="BH35" i="15"/>
  <c r="BI35" i="15"/>
  <c r="BJ35" i="15"/>
  <c r="BK35" i="15"/>
  <c r="BL35" i="15"/>
  <c r="BM35" i="15"/>
  <c r="BH36" i="15"/>
  <c r="BI36" i="15"/>
  <c r="BJ36" i="15"/>
  <c r="BK36" i="15"/>
  <c r="BL36" i="15"/>
  <c r="BM36" i="15"/>
  <c r="BH37" i="15"/>
  <c r="BI37" i="15"/>
  <c r="BJ37" i="15"/>
  <c r="BK37" i="15"/>
  <c r="BL37" i="15"/>
  <c r="BM37" i="15"/>
  <c r="BH38" i="15"/>
  <c r="BI38" i="15"/>
  <c r="BJ38" i="15"/>
  <c r="BK38" i="15"/>
  <c r="BL38" i="15"/>
  <c r="BM38" i="15"/>
  <c r="BH39" i="15"/>
  <c r="BI39" i="15"/>
  <c r="BJ39" i="15"/>
  <c r="BK39" i="15"/>
  <c r="BL39" i="15"/>
  <c r="BM39" i="15"/>
  <c r="BH40" i="15"/>
  <c r="BI40" i="15"/>
  <c r="BJ40" i="15"/>
  <c r="BK40" i="15"/>
  <c r="BL40" i="15"/>
  <c r="BM40" i="15"/>
  <c r="BH41" i="15"/>
  <c r="BI41" i="15"/>
  <c r="BJ41" i="15"/>
  <c r="BK41" i="15"/>
  <c r="BL41" i="15"/>
  <c r="BM41" i="15"/>
  <c r="BH42" i="15"/>
  <c r="BI42" i="15"/>
  <c r="BJ42" i="15"/>
  <c r="BK42" i="15"/>
  <c r="BL42" i="15"/>
  <c r="BM42" i="15"/>
  <c r="BH43" i="15"/>
  <c r="BI43" i="15"/>
  <c r="BJ43" i="15"/>
  <c r="BK43" i="15"/>
  <c r="BL43" i="15"/>
  <c r="BM43" i="15"/>
  <c r="BH44" i="15"/>
  <c r="BI44" i="15"/>
  <c r="BJ44" i="15"/>
  <c r="BK44" i="15"/>
  <c r="BL44" i="15"/>
  <c r="BM44" i="15"/>
  <c r="BH45" i="15"/>
  <c r="BI45" i="15"/>
  <c r="BJ45" i="15"/>
  <c r="BK45" i="15"/>
  <c r="BL45" i="15"/>
  <c r="BM45" i="15"/>
  <c r="BH46" i="15"/>
  <c r="BI46" i="15"/>
  <c r="BJ46" i="15"/>
  <c r="BK46" i="15"/>
  <c r="BL46" i="15"/>
  <c r="BM46" i="15"/>
  <c r="BH47" i="15"/>
  <c r="BI47" i="15"/>
  <c r="BJ47" i="15"/>
  <c r="BK47" i="15"/>
  <c r="BL47" i="15"/>
  <c r="BM47" i="15"/>
  <c r="BH48" i="15"/>
  <c r="BI48" i="15"/>
  <c r="BJ48" i="15"/>
  <c r="BK48" i="15"/>
  <c r="BL48" i="15"/>
  <c r="BM48" i="15"/>
  <c r="BH49" i="15"/>
  <c r="BI49" i="15"/>
  <c r="BJ49" i="15"/>
  <c r="BK49" i="15"/>
  <c r="BL49" i="15"/>
  <c r="BM49" i="15"/>
  <c r="BI8" i="15"/>
  <c r="BJ8" i="15"/>
  <c r="BK8" i="15"/>
  <c r="BL8" i="15"/>
  <c r="BM8" i="15"/>
  <c r="BH8" i="15"/>
  <c r="DF10" i="16"/>
  <c r="DG10" i="16"/>
  <c r="DH10" i="16"/>
  <c r="DI10" i="16"/>
  <c r="DJ10" i="16"/>
  <c r="DK10" i="16"/>
  <c r="DL10" i="16"/>
  <c r="DM10" i="16"/>
  <c r="DN10" i="16"/>
  <c r="DO10" i="16"/>
  <c r="DP10" i="16"/>
  <c r="DF11" i="16"/>
  <c r="DG11" i="16"/>
  <c r="DH11" i="16"/>
  <c r="DI11" i="16"/>
  <c r="DJ11" i="16"/>
  <c r="DK11" i="16"/>
  <c r="DL11" i="16"/>
  <c r="DM11" i="16"/>
  <c r="DN11" i="16"/>
  <c r="DO11" i="16"/>
  <c r="DP11" i="16"/>
  <c r="DF12" i="16"/>
  <c r="DG12" i="16"/>
  <c r="DH12" i="16"/>
  <c r="DI12" i="16"/>
  <c r="DJ12" i="16"/>
  <c r="DK12" i="16"/>
  <c r="DL12" i="16"/>
  <c r="DM12" i="16"/>
  <c r="DN12" i="16"/>
  <c r="DO12" i="16"/>
  <c r="DP12" i="16"/>
  <c r="DF13" i="16"/>
  <c r="DG13" i="16"/>
  <c r="DH13" i="16"/>
  <c r="DI13" i="16"/>
  <c r="DJ13" i="16"/>
  <c r="DK13" i="16"/>
  <c r="DL13" i="16"/>
  <c r="DM13" i="16"/>
  <c r="DN13" i="16"/>
  <c r="DO13" i="16"/>
  <c r="DP13" i="16"/>
  <c r="DF14" i="16"/>
  <c r="DG14" i="16"/>
  <c r="DH14" i="16"/>
  <c r="DI14" i="16"/>
  <c r="DJ14" i="16"/>
  <c r="DK14" i="16"/>
  <c r="DL14" i="16"/>
  <c r="DM14" i="16"/>
  <c r="DN14" i="16"/>
  <c r="DO14" i="16"/>
  <c r="DP14" i="16"/>
  <c r="DF16" i="16"/>
  <c r="DG16" i="16"/>
  <c r="DH16" i="16"/>
  <c r="DI16" i="16"/>
  <c r="DJ16" i="16"/>
  <c r="DK16" i="16"/>
  <c r="DL16" i="16"/>
  <c r="DM16" i="16"/>
  <c r="DN16" i="16"/>
  <c r="DO16" i="16"/>
  <c r="DP16" i="16"/>
  <c r="DF17" i="16"/>
  <c r="DG17" i="16"/>
  <c r="DH17" i="16"/>
  <c r="DI17" i="16"/>
  <c r="DJ17" i="16"/>
  <c r="DK17" i="16"/>
  <c r="DL17" i="16"/>
  <c r="DM17" i="16"/>
  <c r="DN17" i="16"/>
  <c r="DO17" i="16"/>
  <c r="DP17" i="16"/>
  <c r="DF18" i="16"/>
  <c r="DG18" i="16"/>
  <c r="DH18" i="16"/>
  <c r="DI18" i="16"/>
  <c r="DJ18" i="16"/>
  <c r="DK18" i="16"/>
  <c r="DL18" i="16"/>
  <c r="DM18" i="16"/>
  <c r="DN18" i="16"/>
  <c r="DO18" i="16"/>
  <c r="DP18" i="16"/>
  <c r="DF19" i="16"/>
  <c r="DG19" i="16"/>
  <c r="DH19" i="16"/>
  <c r="DI19" i="16"/>
  <c r="DJ19" i="16"/>
  <c r="DK19" i="16"/>
  <c r="DL19" i="16"/>
  <c r="DM19" i="16"/>
  <c r="DN19" i="16"/>
  <c r="DO19" i="16"/>
  <c r="DP19" i="16"/>
  <c r="DF20" i="16"/>
  <c r="DG20" i="16"/>
  <c r="DH20" i="16"/>
  <c r="DI20" i="16"/>
  <c r="DJ20" i="16"/>
  <c r="DK20" i="16"/>
  <c r="DL20" i="16"/>
  <c r="DM20" i="16"/>
  <c r="DN20" i="16"/>
  <c r="DO20" i="16"/>
  <c r="DP20" i="16"/>
  <c r="DF21" i="16"/>
  <c r="DG21" i="16"/>
  <c r="DH21" i="16"/>
  <c r="DI21" i="16"/>
  <c r="DJ21" i="16"/>
  <c r="DK21" i="16"/>
  <c r="DL21" i="16"/>
  <c r="DM21" i="16"/>
  <c r="DN21" i="16"/>
  <c r="DO21" i="16"/>
  <c r="DP21" i="16"/>
  <c r="DF22" i="16"/>
  <c r="DG22" i="16"/>
  <c r="DH22" i="16"/>
  <c r="DI22" i="16"/>
  <c r="DJ22" i="16"/>
  <c r="DK22" i="16"/>
  <c r="DL22" i="16"/>
  <c r="DM22" i="16"/>
  <c r="DN22" i="16"/>
  <c r="DO22" i="16"/>
  <c r="DP22" i="16"/>
  <c r="DF23" i="16"/>
  <c r="DG23" i="16"/>
  <c r="DH23" i="16"/>
  <c r="DI23" i="16"/>
  <c r="DJ23" i="16"/>
  <c r="DK23" i="16"/>
  <c r="DL23" i="16"/>
  <c r="DM23" i="16"/>
  <c r="DN23" i="16"/>
  <c r="DO23" i="16"/>
  <c r="DP23" i="16"/>
  <c r="DF24" i="16"/>
  <c r="DG24" i="16"/>
  <c r="DH24" i="16"/>
  <c r="DI24" i="16"/>
  <c r="DJ24" i="16"/>
  <c r="DK24" i="16"/>
  <c r="DL24" i="16"/>
  <c r="DM24" i="16"/>
  <c r="DN24" i="16"/>
  <c r="DO24" i="16"/>
  <c r="DP24" i="16"/>
  <c r="DF25" i="16"/>
  <c r="DG25" i="16"/>
  <c r="DH25" i="16"/>
  <c r="DI25" i="16"/>
  <c r="DJ25" i="16"/>
  <c r="DK25" i="16"/>
  <c r="DL25" i="16"/>
  <c r="DM25" i="16"/>
  <c r="DN25" i="16"/>
  <c r="DO25" i="16"/>
  <c r="DP25" i="16"/>
  <c r="DF26" i="16"/>
  <c r="DG26" i="16"/>
  <c r="DH26" i="16"/>
  <c r="DI26" i="16"/>
  <c r="DJ26" i="16"/>
  <c r="DK26" i="16"/>
  <c r="DL26" i="16"/>
  <c r="DM26" i="16"/>
  <c r="DN26" i="16"/>
  <c r="DO26" i="16"/>
  <c r="DP26" i="16"/>
  <c r="DF27" i="16"/>
  <c r="DG27" i="16"/>
  <c r="DH27" i="16"/>
  <c r="DI27" i="16"/>
  <c r="DJ27" i="16"/>
  <c r="DK27" i="16"/>
  <c r="DL27" i="16"/>
  <c r="DM27" i="16"/>
  <c r="DN27" i="16"/>
  <c r="DO27" i="16"/>
  <c r="DP27" i="16"/>
  <c r="DF28" i="16"/>
  <c r="DG28" i="16"/>
  <c r="DH28" i="16"/>
  <c r="DI28" i="16"/>
  <c r="DJ28" i="16"/>
  <c r="DK28" i="16"/>
  <c r="DL28" i="16"/>
  <c r="DM28" i="16"/>
  <c r="DN28" i="16"/>
  <c r="DO28" i="16"/>
  <c r="DP28" i="16"/>
  <c r="DF29" i="16"/>
  <c r="DG29" i="16"/>
  <c r="DH29" i="16"/>
  <c r="DI29" i="16"/>
  <c r="DJ29" i="16"/>
  <c r="DK29" i="16"/>
  <c r="DL29" i="16"/>
  <c r="DM29" i="16"/>
  <c r="DN29" i="16"/>
  <c r="DO29" i="16"/>
  <c r="DP29" i="16"/>
  <c r="DF30" i="16"/>
  <c r="DG30" i="16"/>
  <c r="DH30" i="16"/>
  <c r="DI30" i="16"/>
  <c r="DJ30" i="16"/>
  <c r="DK30" i="16"/>
  <c r="DL30" i="16"/>
  <c r="DM30" i="16"/>
  <c r="DN30" i="16"/>
  <c r="DO30" i="16"/>
  <c r="DP30" i="16"/>
  <c r="DF31" i="16"/>
  <c r="DG31" i="16"/>
  <c r="DH31" i="16"/>
  <c r="DI31" i="16"/>
  <c r="DJ31" i="16"/>
  <c r="DK31" i="16"/>
  <c r="DL31" i="16"/>
  <c r="DM31" i="16"/>
  <c r="DN31" i="16"/>
  <c r="DO31" i="16"/>
  <c r="DP31" i="16"/>
  <c r="DF32" i="16"/>
  <c r="DG32" i="16"/>
  <c r="DH32" i="16"/>
  <c r="DI32" i="16"/>
  <c r="DJ32" i="16"/>
  <c r="DK32" i="16"/>
  <c r="DL32" i="16"/>
  <c r="DM32" i="16"/>
  <c r="DN32" i="16"/>
  <c r="DO32" i="16"/>
  <c r="DP32" i="16"/>
  <c r="DF33" i="16"/>
  <c r="DG33" i="16"/>
  <c r="DH33" i="16"/>
  <c r="DI33" i="16"/>
  <c r="DJ33" i="16"/>
  <c r="DK33" i="16"/>
  <c r="DL33" i="16"/>
  <c r="DM33" i="16"/>
  <c r="DN33" i="16"/>
  <c r="DO33" i="16"/>
  <c r="DP33" i="16"/>
  <c r="DF34" i="16"/>
  <c r="DG34" i="16"/>
  <c r="DH34" i="16"/>
  <c r="DI34" i="16"/>
  <c r="DJ34" i="16"/>
  <c r="DK34" i="16"/>
  <c r="DL34" i="16"/>
  <c r="DM34" i="16"/>
  <c r="DN34" i="16"/>
  <c r="DO34" i="16"/>
  <c r="DP34" i="16"/>
  <c r="DF35" i="16"/>
  <c r="DG35" i="16"/>
  <c r="DH35" i="16"/>
  <c r="DI35" i="16"/>
  <c r="DJ35" i="16"/>
  <c r="DK35" i="16"/>
  <c r="DL35" i="16"/>
  <c r="DM35" i="16"/>
  <c r="DN35" i="16"/>
  <c r="DO35" i="16"/>
  <c r="DP35" i="16"/>
  <c r="DF36" i="16"/>
  <c r="DH36" i="16"/>
  <c r="DI36" i="16"/>
  <c r="DJ36" i="16"/>
  <c r="DK36" i="16"/>
  <c r="DL36" i="16"/>
  <c r="DM36" i="16"/>
  <c r="DN36" i="16"/>
  <c r="DO36" i="16"/>
  <c r="DP36" i="16"/>
  <c r="DF37" i="16"/>
  <c r="DG37" i="16"/>
  <c r="DH37" i="16"/>
  <c r="DI37" i="16"/>
  <c r="DJ37" i="16"/>
  <c r="DK37" i="16"/>
  <c r="DL37" i="16"/>
  <c r="DM37" i="16"/>
  <c r="DN37" i="16"/>
  <c r="DO37" i="16"/>
  <c r="DP37" i="16"/>
  <c r="DF38" i="16"/>
  <c r="DG38" i="16"/>
  <c r="DH38" i="16"/>
  <c r="DI38" i="16"/>
  <c r="DJ38" i="16"/>
  <c r="DK38" i="16"/>
  <c r="DL38" i="16"/>
  <c r="DM38" i="16"/>
  <c r="DN38" i="16"/>
  <c r="DO38" i="16"/>
  <c r="DP38" i="16"/>
  <c r="DF39" i="16"/>
  <c r="DG39" i="16"/>
  <c r="DH39" i="16"/>
  <c r="DI39" i="16"/>
  <c r="DJ39" i="16"/>
  <c r="DK39" i="16"/>
  <c r="DL39" i="16"/>
  <c r="DM39" i="16"/>
  <c r="DN39" i="16"/>
  <c r="DO39" i="16"/>
  <c r="DP39" i="16"/>
  <c r="DF40" i="16"/>
  <c r="DG40" i="16"/>
  <c r="DH40" i="16"/>
  <c r="DI40" i="16"/>
  <c r="DJ40" i="16"/>
  <c r="DK40" i="16"/>
  <c r="DL40" i="16"/>
  <c r="DM40" i="16"/>
  <c r="DN40" i="16"/>
  <c r="DO40" i="16"/>
  <c r="DP40" i="16"/>
  <c r="DF41" i="16"/>
  <c r="DG41" i="16"/>
  <c r="DH41" i="16"/>
  <c r="DI41" i="16"/>
  <c r="DJ41" i="16"/>
  <c r="DK41" i="16"/>
  <c r="DL41" i="16"/>
  <c r="DM41" i="16"/>
  <c r="DN41" i="16"/>
  <c r="DO41" i="16"/>
  <c r="DP41" i="16"/>
  <c r="DF42" i="16"/>
  <c r="DG42" i="16"/>
  <c r="DH42" i="16"/>
  <c r="DI42" i="16"/>
  <c r="DJ42" i="16"/>
  <c r="DK42" i="16"/>
  <c r="DL42" i="16"/>
  <c r="DM42" i="16"/>
  <c r="DN42" i="16"/>
  <c r="DO42" i="16"/>
  <c r="DP42" i="16"/>
  <c r="DF43" i="16"/>
  <c r="DG43" i="16"/>
  <c r="DH43" i="16"/>
  <c r="DI43" i="16"/>
  <c r="DJ43" i="16"/>
  <c r="DK43" i="16"/>
  <c r="DL43" i="16"/>
  <c r="DM43" i="16"/>
  <c r="DN43" i="16"/>
  <c r="DO43" i="16"/>
  <c r="DP43" i="16"/>
  <c r="DF44" i="16"/>
  <c r="DG44" i="16"/>
  <c r="DH44" i="16"/>
  <c r="DI44" i="16"/>
  <c r="DJ44" i="16"/>
  <c r="DK44" i="16"/>
  <c r="DL44" i="16"/>
  <c r="DM44" i="16"/>
  <c r="DN44" i="16"/>
  <c r="DO44" i="16"/>
  <c r="DP44" i="16"/>
  <c r="DF45" i="16"/>
  <c r="DG45" i="16"/>
  <c r="DH45" i="16"/>
  <c r="DI45" i="16"/>
  <c r="DJ45" i="16"/>
  <c r="DK45" i="16"/>
  <c r="DL45" i="16"/>
  <c r="DM45" i="16"/>
  <c r="DN45" i="16"/>
  <c r="DO45" i="16"/>
  <c r="DP45" i="16"/>
  <c r="DF46" i="16"/>
  <c r="DG46" i="16"/>
  <c r="DH46" i="16"/>
  <c r="DI46" i="16"/>
  <c r="DJ46" i="16"/>
  <c r="DK46" i="16"/>
  <c r="DL46" i="16"/>
  <c r="DM46" i="16"/>
  <c r="DN46" i="16"/>
  <c r="DO46" i="16"/>
  <c r="DP46" i="16"/>
  <c r="DF47" i="16"/>
  <c r="DG47" i="16"/>
  <c r="DH47" i="16"/>
  <c r="DI47" i="16"/>
  <c r="DJ47" i="16"/>
  <c r="DK47" i="16"/>
  <c r="DL47" i="16"/>
  <c r="DM47" i="16"/>
  <c r="DN47" i="16"/>
  <c r="DO47" i="16"/>
  <c r="DP47" i="16"/>
  <c r="DF48" i="16"/>
  <c r="DG48" i="16"/>
  <c r="DH48" i="16"/>
  <c r="DI48" i="16"/>
  <c r="DJ48" i="16"/>
  <c r="DK48" i="16"/>
  <c r="DL48" i="16"/>
  <c r="DM48" i="16"/>
  <c r="DN48" i="16"/>
  <c r="DO48" i="16"/>
  <c r="DP48" i="16"/>
  <c r="DF49" i="16"/>
  <c r="DG49" i="16"/>
  <c r="DH49" i="16"/>
  <c r="DI49" i="16"/>
  <c r="DJ49" i="16"/>
  <c r="DK49" i="16"/>
  <c r="DL49" i="16"/>
  <c r="DM49" i="16"/>
  <c r="DN49" i="16"/>
  <c r="DO49" i="16"/>
  <c r="DP49" i="16"/>
  <c r="DF50" i="16"/>
  <c r="DG50" i="16"/>
  <c r="DH50" i="16"/>
  <c r="DI50" i="16"/>
  <c r="DJ50" i="16"/>
  <c r="DK50" i="16"/>
  <c r="DL50" i="16"/>
  <c r="DM50" i="16"/>
  <c r="DN50" i="16"/>
  <c r="DO50" i="16"/>
  <c r="DP50" i="16"/>
  <c r="DF51" i="16"/>
  <c r="DG51" i="16"/>
  <c r="DH51" i="16"/>
  <c r="DI51" i="16"/>
  <c r="DJ51" i="16"/>
  <c r="DK51" i="16"/>
  <c r="DL51" i="16"/>
  <c r="DM51" i="16"/>
  <c r="DN51" i="16"/>
  <c r="DO51" i="16"/>
  <c r="DP51" i="16"/>
  <c r="DF52" i="16"/>
  <c r="DG52" i="16"/>
  <c r="DH52" i="16"/>
  <c r="DI52" i="16"/>
  <c r="DJ52" i="16"/>
  <c r="DK52" i="16"/>
  <c r="DL52" i="16"/>
  <c r="DM52" i="16"/>
  <c r="DN52" i="16"/>
  <c r="DO52" i="16"/>
  <c r="DP52" i="16"/>
  <c r="DF53" i="16"/>
  <c r="DG53" i="16"/>
  <c r="DH53" i="16"/>
  <c r="DI53" i="16"/>
  <c r="DJ53" i="16"/>
  <c r="DK53" i="16"/>
  <c r="DL53" i="16"/>
  <c r="DM53" i="16"/>
  <c r="DN53" i="16"/>
  <c r="DO53" i="16"/>
  <c r="DP53" i="16"/>
  <c r="DF54" i="16"/>
  <c r="DG54" i="16"/>
  <c r="DH54" i="16"/>
  <c r="DI54" i="16"/>
  <c r="DJ54" i="16"/>
  <c r="DK54" i="16"/>
  <c r="DL54" i="16"/>
  <c r="DM54" i="16"/>
  <c r="DN54" i="16"/>
  <c r="DO54" i="16"/>
  <c r="DP54" i="16"/>
  <c r="DF55" i="16"/>
  <c r="DG55" i="16"/>
  <c r="DH55" i="16"/>
  <c r="DI55" i="16"/>
  <c r="DJ55" i="16"/>
  <c r="DK55" i="16"/>
  <c r="DL55" i="16"/>
  <c r="DM55" i="16"/>
  <c r="DN55" i="16"/>
  <c r="DO55" i="16"/>
  <c r="DP55" i="16"/>
  <c r="DF56" i="16"/>
  <c r="DG56" i="16"/>
  <c r="DH56" i="16"/>
  <c r="DI56" i="16"/>
  <c r="DJ56" i="16"/>
  <c r="DK56" i="16"/>
  <c r="DL56" i="16"/>
  <c r="DM56" i="16"/>
  <c r="DN56" i="16"/>
  <c r="DO56" i="16"/>
  <c r="DP56" i="16"/>
  <c r="DF57" i="16"/>
  <c r="DG57" i="16"/>
  <c r="DH57" i="16"/>
  <c r="DI57" i="16"/>
  <c r="DJ57" i="16"/>
  <c r="DK57" i="16"/>
  <c r="DL57" i="16"/>
  <c r="DM57" i="16"/>
  <c r="DN57" i="16"/>
  <c r="DO57" i="16"/>
  <c r="DP57" i="16"/>
  <c r="DF58" i="16"/>
  <c r="DG58" i="16"/>
  <c r="DH58" i="16"/>
  <c r="DI58" i="16"/>
  <c r="DJ58" i="16"/>
  <c r="DK58" i="16"/>
  <c r="DL58" i="16"/>
  <c r="DM58" i="16"/>
  <c r="DN58" i="16"/>
  <c r="DO58" i="16"/>
  <c r="DP58" i="16"/>
  <c r="DF59" i="16"/>
  <c r="DG59" i="16"/>
  <c r="DH59" i="16"/>
  <c r="DI59" i="16"/>
  <c r="DJ59" i="16"/>
  <c r="DK59" i="16"/>
  <c r="DL59" i="16"/>
  <c r="DM59" i="16"/>
  <c r="DN59" i="16"/>
  <c r="DO59" i="16"/>
  <c r="DP59" i="16"/>
  <c r="DF60" i="16"/>
  <c r="DG60" i="16"/>
  <c r="DH60" i="16"/>
  <c r="DI60" i="16"/>
  <c r="DJ60" i="16"/>
  <c r="DK60" i="16"/>
  <c r="DL60" i="16"/>
  <c r="DM60" i="16"/>
  <c r="DN60" i="16"/>
  <c r="DO60" i="16"/>
  <c r="DP60" i="16"/>
  <c r="DF61" i="16"/>
  <c r="DG61" i="16"/>
  <c r="DH61" i="16"/>
  <c r="DI61" i="16"/>
  <c r="DJ61" i="16"/>
  <c r="DK61" i="16"/>
  <c r="DL61" i="16"/>
  <c r="DM61" i="16"/>
  <c r="DN61" i="16"/>
  <c r="DO61" i="16"/>
  <c r="DP61" i="16"/>
  <c r="DF62" i="16"/>
  <c r="DG62" i="16"/>
  <c r="DH62" i="16"/>
  <c r="DI62" i="16"/>
  <c r="DJ62" i="16"/>
  <c r="DK62" i="16"/>
  <c r="DL62" i="16"/>
  <c r="DM62" i="16"/>
  <c r="DN62" i="16"/>
  <c r="DO62" i="16"/>
  <c r="DP62" i="16"/>
  <c r="DF63" i="16"/>
  <c r="DG63" i="16"/>
  <c r="DH63" i="16"/>
  <c r="DI63" i="16"/>
  <c r="DJ63" i="16"/>
  <c r="DK63" i="16"/>
  <c r="DL63" i="16"/>
  <c r="DM63" i="16"/>
  <c r="DN63" i="16"/>
  <c r="DO63" i="16"/>
  <c r="DP63" i="16"/>
  <c r="DF64" i="16"/>
  <c r="DG64" i="16"/>
  <c r="DH64" i="16"/>
  <c r="DI64" i="16"/>
  <c r="DJ64" i="16"/>
  <c r="DK64" i="16"/>
  <c r="DL64" i="16"/>
  <c r="DM64" i="16"/>
  <c r="DN64" i="16"/>
  <c r="DO64" i="16"/>
  <c r="DP64" i="16"/>
  <c r="DF65" i="16"/>
  <c r="DG65" i="16"/>
  <c r="DH65" i="16"/>
  <c r="DI65" i="16"/>
  <c r="DJ65" i="16"/>
  <c r="DK65" i="16"/>
  <c r="DL65" i="16"/>
  <c r="DM65" i="16"/>
  <c r="DN65" i="16"/>
  <c r="DO65" i="16"/>
  <c r="DP65" i="16"/>
  <c r="DF66" i="16"/>
  <c r="DG66" i="16"/>
  <c r="DH66" i="16"/>
  <c r="DI66" i="16"/>
  <c r="DJ66" i="16"/>
  <c r="DK66" i="16"/>
  <c r="DL66" i="16"/>
  <c r="DM66" i="16"/>
  <c r="DN66" i="16"/>
  <c r="DO66" i="16"/>
  <c r="DP66" i="16"/>
  <c r="DF67" i="16"/>
  <c r="DG67" i="16"/>
  <c r="DH67" i="16"/>
  <c r="DI67" i="16"/>
  <c r="DJ67" i="16"/>
  <c r="DK67" i="16"/>
  <c r="DL67" i="16"/>
  <c r="DM67" i="16"/>
  <c r="DN67" i="16"/>
  <c r="DO67" i="16"/>
  <c r="DP67" i="16"/>
  <c r="DG8" i="16"/>
  <c r="DH8" i="16"/>
  <c r="DI8" i="16"/>
  <c r="DJ8" i="16"/>
  <c r="DK8" i="16"/>
  <c r="DL8" i="16"/>
  <c r="DM8" i="16"/>
  <c r="DN8" i="16"/>
  <c r="DO8" i="16"/>
  <c r="DP8" i="16"/>
  <c r="DF8" i="16"/>
  <c r="BE9" i="13"/>
  <c r="BF9" i="13"/>
  <c r="BG9" i="13"/>
  <c r="BH9" i="13"/>
  <c r="BI9" i="13"/>
  <c r="BJ9" i="13"/>
  <c r="BE10" i="13"/>
  <c r="BF10" i="13"/>
  <c r="BG10" i="13"/>
  <c r="BH10" i="13"/>
  <c r="BI10" i="13"/>
  <c r="BJ10" i="13"/>
  <c r="BE11" i="13"/>
  <c r="BF11" i="13"/>
  <c r="BG11" i="13"/>
  <c r="BH11" i="13"/>
  <c r="BI11" i="13"/>
  <c r="BJ11" i="13"/>
  <c r="BE12" i="13"/>
  <c r="BF12" i="13"/>
  <c r="BG12" i="13"/>
  <c r="BH12" i="13"/>
  <c r="BI12" i="13"/>
  <c r="BJ12" i="13"/>
  <c r="BE13" i="13"/>
  <c r="BF13" i="13"/>
  <c r="BG13" i="13"/>
  <c r="BH13" i="13"/>
  <c r="BI13" i="13"/>
  <c r="BJ13" i="13"/>
  <c r="BE14" i="13"/>
  <c r="BF14" i="13"/>
  <c r="BG14" i="13"/>
  <c r="BH14" i="13"/>
  <c r="BI14" i="13"/>
  <c r="BJ14" i="13"/>
  <c r="BE15" i="13"/>
  <c r="BF15" i="13"/>
  <c r="BG15" i="13"/>
  <c r="BH15" i="13"/>
  <c r="BI15" i="13"/>
  <c r="BJ15" i="13"/>
  <c r="BE16" i="13"/>
  <c r="BF16" i="13"/>
  <c r="BG16" i="13"/>
  <c r="BH16" i="13"/>
  <c r="BI16" i="13"/>
  <c r="BJ16" i="13"/>
  <c r="BE17" i="13"/>
  <c r="BF17" i="13"/>
  <c r="BG17" i="13"/>
  <c r="BH17" i="13"/>
  <c r="BI17" i="13"/>
  <c r="BJ17" i="13"/>
  <c r="BE18" i="13"/>
  <c r="BF18" i="13"/>
  <c r="BG18" i="13"/>
  <c r="BH18" i="13"/>
  <c r="BI18" i="13"/>
  <c r="BJ18" i="13"/>
  <c r="BE19" i="13"/>
  <c r="BF19" i="13"/>
  <c r="BG19" i="13"/>
  <c r="BH19" i="13"/>
  <c r="BI19" i="13"/>
  <c r="BJ19" i="13"/>
  <c r="BE20" i="13"/>
  <c r="BF20" i="13"/>
  <c r="BG20" i="13"/>
  <c r="BH20" i="13"/>
  <c r="BI20" i="13"/>
  <c r="BJ20" i="13"/>
  <c r="BE21" i="13"/>
  <c r="BF21" i="13"/>
  <c r="BG21" i="13"/>
  <c r="BH21" i="13"/>
  <c r="BI21" i="13"/>
  <c r="BJ21" i="13"/>
  <c r="BE22" i="13"/>
  <c r="BF22" i="13"/>
  <c r="BG22" i="13"/>
  <c r="BH22" i="13"/>
  <c r="BI22" i="13"/>
  <c r="BJ22" i="13"/>
  <c r="BE23" i="13"/>
  <c r="BF23" i="13"/>
  <c r="BG23" i="13"/>
  <c r="BH23" i="13"/>
  <c r="BI23" i="13"/>
  <c r="BJ23" i="13"/>
  <c r="BE24" i="13"/>
  <c r="BF24" i="13"/>
  <c r="BG24" i="13"/>
  <c r="BH24" i="13"/>
  <c r="BI24" i="13"/>
  <c r="BJ24" i="13"/>
  <c r="BE25" i="13"/>
  <c r="BF25" i="13"/>
  <c r="BG25" i="13"/>
  <c r="BH25" i="13"/>
  <c r="BI25" i="13"/>
  <c r="BJ25" i="13"/>
  <c r="BE26" i="13"/>
  <c r="BF26" i="13"/>
  <c r="BG26" i="13"/>
  <c r="BH26" i="13"/>
  <c r="BI26" i="13"/>
  <c r="BJ26" i="13"/>
  <c r="BE27" i="13"/>
  <c r="BF27" i="13"/>
  <c r="BG27" i="13"/>
  <c r="BH27" i="13"/>
  <c r="BI27" i="13"/>
  <c r="BJ27" i="13"/>
  <c r="BE28" i="13"/>
  <c r="BF28" i="13"/>
  <c r="BG28" i="13"/>
  <c r="BH28" i="13"/>
  <c r="BI28" i="13"/>
  <c r="BJ28" i="13"/>
  <c r="BE29" i="13"/>
  <c r="BF29" i="13"/>
  <c r="BG29" i="13"/>
  <c r="BH29" i="13"/>
  <c r="BI29" i="13"/>
  <c r="BJ29" i="13"/>
  <c r="BE30" i="13"/>
  <c r="BF30" i="13"/>
  <c r="BG30" i="13"/>
  <c r="BH30" i="13"/>
  <c r="BI30" i="13"/>
  <c r="BJ30" i="13"/>
  <c r="BE31" i="13"/>
  <c r="BF31" i="13"/>
  <c r="BG31" i="13"/>
  <c r="BH31" i="13"/>
  <c r="BI31" i="13"/>
  <c r="BJ31" i="13"/>
  <c r="BE32" i="13"/>
  <c r="BF32" i="13"/>
  <c r="BG32" i="13"/>
  <c r="BH32" i="13"/>
  <c r="BI32" i="13"/>
  <c r="BJ32" i="13"/>
  <c r="BE33" i="13"/>
  <c r="BF33" i="13"/>
  <c r="BG33" i="13"/>
  <c r="BH33" i="13"/>
  <c r="BI33" i="13"/>
  <c r="BJ33" i="13"/>
  <c r="BE34" i="13"/>
  <c r="BF34" i="13"/>
  <c r="BG34" i="13"/>
  <c r="BH34" i="13"/>
  <c r="BI34" i="13"/>
  <c r="BJ34" i="13"/>
  <c r="BE35" i="13"/>
  <c r="BF35" i="13"/>
  <c r="BG35" i="13"/>
  <c r="BH35" i="13"/>
  <c r="BI35" i="13"/>
  <c r="BJ35" i="13"/>
  <c r="BE36" i="13"/>
  <c r="BF36" i="13"/>
  <c r="BG36" i="13"/>
  <c r="BH36" i="13"/>
  <c r="BI36" i="13"/>
  <c r="BJ36" i="13"/>
  <c r="BE37" i="13"/>
  <c r="BF37" i="13"/>
  <c r="BG37" i="13"/>
  <c r="BH37" i="13"/>
  <c r="BI37" i="13"/>
  <c r="BJ37" i="13"/>
  <c r="BE38" i="13"/>
  <c r="BF38" i="13"/>
  <c r="BG38" i="13"/>
  <c r="BH38" i="13"/>
  <c r="BI38" i="13"/>
  <c r="BJ38" i="13"/>
  <c r="BE39" i="13"/>
  <c r="BF39" i="13"/>
  <c r="BG39" i="13"/>
  <c r="BH39" i="13"/>
  <c r="BI39" i="13"/>
  <c r="BJ39" i="13"/>
  <c r="BE40" i="13"/>
  <c r="BF40" i="13"/>
  <c r="BG40" i="13"/>
  <c r="BH40" i="13"/>
  <c r="BI40" i="13"/>
  <c r="BJ40" i="13"/>
  <c r="BE41" i="13"/>
  <c r="BF41" i="13"/>
  <c r="BG41" i="13"/>
  <c r="BH41" i="13"/>
  <c r="BI41" i="13"/>
  <c r="BJ41" i="13"/>
  <c r="BE42" i="13"/>
  <c r="BF42" i="13"/>
  <c r="BG42" i="13"/>
  <c r="BH42" i="13"/>
  <c r="BI42" i="13"/>
  <c r="BJ42" i="13"/>
  <c r="BE43" i="13"/>
  <c r="BF43" i="13"/>
  <c r="BG43" i="13"/>
  <c r="BH43" i="13"/>
  <c r="BI43" i="13"/>
  <c r="BJ43" i="13"/>
  <c r="BE44" i="13"/>
  <c r="BF44" i="13"/>
  <c r="BG44" i="13"/>
  <c r="BH44" i="13"/>
  <c r="BI44" i="13"/>
  <c r="BJ44" i="13"/>
  <c r="BE45" i="13"/>
  <c r="BF45" i="13"/>
  <c r="BG45" i="13"/>
  <c r="BH45" i="13"/>
  <c r="BI45" i="13"/>
  <c r="BJ45" i="13"/>
  <c r="BE46" i="13"/>
  <c r="BF46" i="13"/>
  <c r="BG46" i="13"/>
  <c r="BH46" i="13"/>
  <c r="BI46" i="13"/>
  <c r="BJ46" i="13"/>
  <c r="BE47" i="13"/>
  <c r="BF47" i="13"/>
  <c r="BG47" i="13"/>
  <c r="BH47" i="13"/>
  <c r="BI47" i="13"/>
  <c r="BJ47" i="13"/>
  <c r="BE48" i="13"/>
  <c r="BF48" i="13"/>
  <c r="BG48" i="13"/>
  <c r="BH48" i="13"/>
  <c r="BI48" i="13"/>
  <c r="BJ48" i="13"/>
  <c r="BE49" i="13"/>
  <c r="BF49" i="13"/>
  <c r="BG49" i="13"/>
  <c r="BH49" i="13"/>
  <c r="BI49" i="13"/>
  <c r="BJ49" i="13"/>
  <c r="BF8" i="13"/>
  <c r="BG8" i="13"/>
  <c r="BH8" i="13"/>
  <c r="BI8" i="13"/>
  <c r="BJ8" i="13"/>
  <c r="BE8" i="13"/>
  <c r="CM9" i="10"/>
  <c r="CN9" i="10"/>
  <c r="CO9" i="10"/>
  <c r="CP9" i="10"/>
  <c r="CQ9" i="10"/>
  <c r="CR9" i="10"/>
  <c r="CS9" i="10"/>
  <c r="CT9" i="10"/>
  <c r="CU9" i="10"/>
  <c r="CV9" i="10"/>
  <c r="CW9" i="10"/>
  <c r="CM10" i="10"/>
  <c r="CN10" i="10"/>
  <c r="CO10" i="10"/>
  <c r="CP10" i="10"/>
  <c r="CQ10" i="10"/>
  <c r="CR10" i="10"/>
  <c r="CS10" i="10"/>
  <c r="CT10" i="10"/>
  <c r="CU10" i="10"/>
  <c r="CV10" i="10"/>
  <c r="CW10" i="10"/>
  <c r="CM11" i="10"/>
  <c r="CN11" i="10"/>
  <c r="CO11" i="10"/>
  <c r="CP11" i="10"/>
  <c r="CQ11" i="10"/>
  <c r="CR11" i="10"/>
  <c r="CS11" i="10"/>
  <c r="CT11" i="10"/>
  <c r="CU11" i="10"/>
  <c r="CV11" i="10"/>
  <c r="CW11" i="10"/>
  <c r="CM12" i="10"/>
  <c r="CN12" i="10"/>
  <c r="CO12" i="10"/>
  <c r="CP12" i="10"/>
  <c r="CQ12" i="10"/>
  <c r="CR12" i="10"/>
  <c r="CS12" i="10"/>
  <c r="CT12" i="10"/>
  <c r="CU12" i="10"/>
  <c r="CV12" i="10"/>
  <c r="CW12" i="10"/>
  <c r="CM13" i="10"/>
  <c r="CN13" i="10"/>
  <c r="CO13" i="10"/>
  <c r="CP13" i="10"/>
  <c r="CQ13" i="10"/>
  <c r="CR13" i="10"/>
  <c r="CS13" i="10"/>
  <c r="CT13" i="10"/>
  <c r="CU13" i="10"/>
  <c r="CV13" i="10"/>
  <c r="CW13" i="10"/>
  <c r="CM14" i="10"/>
  <c r="CN14" i="10"/>
  <c r="CO14" i="10"/>
  <c r="CP14" i="10"/>
  <c r="CQ14" i="10"/>
  <c r="CR14" i="10"/>
  <c r="CS14" i="10"/>
  <c r="CT14" i="10"/>
  <c r="CU14" i="10"/>
  <c r="CV14" i="10"/>
  <c r="CW14" i="10"/>
  <c r="CM15" i="10"/>
  <c r="CN15" i="10"/>
  <c r="CO15" i="10"/>
  <c r="CP15" i="10"/>
  <c r="CQ15" i="10"/>
  <c r="CR15" i="10"/>
  <c r="CS15" i="10"/>
  <c r="CT15" i="10"/>
  <c r="CU15" i="10"/>
  <c r="CV15" i="10"/>
  <c r="CW15" i="10"/>
  <c r="CM16" i="10"/>
  <c r="CN16" i="10"/>
  <c r="CO16" i="10"/>
  <c r="CP16" i="10"/>
  <c r="CQ16" i="10"/>
  <c r="CR16" i="10"/>
  <c r="CS16" i="10"/>
  <c r="CT16" i="10"/>
  <c r="CU16" i="10"/>
  <c r="CV16" i="10"/>
  <c r="CW16" i="10"/>
  <c r="CM17" i="10"/>
  <c r="CN17" i="10"/>
  <c r="CO17" i="10"/>
  <c r="CP17" i="10"/>
  <c r="CQ17" i="10"/>
  <c r="CR17" i="10"/>
  <c r="CS17" i="10"/>
  <c r="CT17" i="10"/>
  <c r="CU17" i="10"/>
  <c r="CV17" i="10"/>
  <c r="CW17" i="10"/>
  <c r="CM18" i="10"/>
  <c r="CN18" i="10"/>
  <c r="CO18" i="10"/>
  <c r="CP18" i="10"/>
  <c r="CQ18" i="10"/>
  <c r="CR18" i="10"/>
  <c r="CS18" i="10"/>
  <c r="CT18" i="10"/>
  <c r="CU18" i="10"/>
  <c r="CV18" i="10"/>
  <c r="CW18" i="10"/>
  <c r="CM19" i="10"/>
  <c r="CN19" i="10"/>
  <c r="CO19" i="10"/>
  <c r="CP19" i="10"/>
  <c r="CQ19" i="10"/>
  <c r="CR19" i="10"/>
  <c r="CS19" i="10"/>
  <c r="CT19" i="10"/>
  <c r="CU19" i="10"/>
  <c r="CV19" i="10"/>
  <c r="CW19" i="10"/>
  <c r="CM20" i="10"/>
  <c r="CN20" i="10"/>
  <c r="CO20" i="10"/>
  <c r="CP20" i="10"/>
  <c r="CQ20" i="10"/>
  <c r="CR20" i="10"/>
  <c r="CS20" i="10"/>
  <c r="CT20" i="10"/>
  <c r="CU20" i="10"/>
  <c r="CV20" i="10"/>
  <c r="CW20" i="10"/>
  <c r="CM21" i="10"/>
  <c r="CN21" i="10"/>
  <c r="CO21" i="10"/>
  <c r="CP21" i="10"/>
  <c r="CQ21" i="10"/>
  <c r="CR21" i="10"/>
  <c r="CS21" i="10"/>
  <c r="CT21" i="10"/>
  <c r="CU21" i="10"/>
  <c r="CV21" i="10"/>
  <c r="CW21" i="10"/>
  <c r="CM22" i="10"/>
  <c r="CN22" i="10"/>
  <c r="CO22" i="10"/>
  <c r="CP22" i="10"/>
  <c r="CQ22" i="10"/>
  <c r="CR22" i="10"/>
  <c r="CS22" i="10"/>
  <c r="CT22" i="10"/>
  <c r="CU22" i="10"/>
  <c r="CV22" i="10"/>
  <c r="CW22" i="10"/>
  <c r="CM23" i="10"/>
  <c r="CN23" i="10"/>
  <c r="CO23" i="10"/>
  <c r="CP23" i="10"/>
  <c r="CQ23" i="10"/>
  <c r="CR23" i="10"/>
  <c r="CS23" i="10"/>
  <c r="CT23" i="10"/>
  <c r="CU23" i="10"/>
  <c r="CV23" i="10"/>
  <c r="CW23" i="10"/>
  <c r="CM24" i="10"/>
  <c r="CN24" i="10"/>
  <c r="CO24" i="10"/>
  <c r="CP24" i="10"/>
  <c r="CQ24" i="10"/>
  <c r="CR24" i="10"/>
  <c r="CS24" i="10"/>
  <c r="CT24" i="10"/>
  <c r="CU24" i="10"/>
  <c r="CV24" i="10"/>
  <c r="CW24" i="10"/>
  <c r="CM25" i="10"/>
  <c r="CN25" i="10"/>
  <c r="CO25" i="10"/>
  <c r="CP25" i="10"/>
  <c r="CQ25" i="10"/>
  <c r="CR25" i="10"/>
  <c r="CS25" i="10"/>
  <c r="CT25" i="10"/>
  <c r="CU25" i="10"/>
  <c r="CV25" i="10"/>
  <c r="CW25" i="10"/>
  <c r="CM26" i="10"/>
  <c r="CN26" i="10"/>
  <c r="CO26" i="10"/>
  <c r="CP26" i="10"/>
  <c r="CQ26" i="10"/>
  <c r="CR26" i="10"/>
  <c r="CS26" i="10"/>
  <c r="CT26" i="10"/>
  <c r="CU26" i="10"/>
  <c r="CV26" i="10"/>
  <c r="CW26" i="10"/>
  <c r="CM27" i="10"/>
  <c r="CN27" i="10"/>
  <c r="CO27" i="10"/>
  <c r="CP27" i="10"/>
  <c r="CQ27" i="10"/>
  <c r="CR27" i="10"/>
  <c r="CS27" i="10"/>
  <c r="CT27" i="10"/>
  <c r="CU27" i="10"/>
  <c r="CV27" i="10"/>
  <c r="CW27" i="10"/>
  <c r="CM28" i="10"/>
  <c r="CN28" i="10"/>
  <c r="CO28" i="10"/>
  <c r="CP28" i="10"/>
  <c r="CQ28" i="10"/>
  <c r="CR28" i="10"/>
  <c r="CS28" i="10"/>
  <c r="CT28" i="10"/>
  <c r="CU28" i="10"/>
  <c r="CV28" i="10"/>
  <c r="CW28" i="10"/>
  <c r="CM29" i="10"/>
  <c r="CN29" i="10"/>
  <c r="CO29" i="10"/>
  <c r="CP29" i="10"/>
  <c r="CQ29" i="10"/>
  <c r="CR29" i="10"/>
  <c r="CS29" i="10"/>
  <c r="CT29" i="10"/>
  <c r="CU29" i="10"/>
  <c r="CV29" i="10"/>
  <c r="CW29" i="10"/>
  <c r="CM30" i="10"/>
  <c r="CN30" i="10"/>
  <c r="CO30" i="10"/>
  <c r="CP30" i="10"/>
  <c r="CQ30" i="10"/>
  <c r="CR30" i="10"/>
  <c r="CS30" i="10"/>
  <c r="CT30" i="10"/>
  <c r="CU30" i="10"/>
  <c r="CV30" i="10"/>
  <c r="CW30" i="10"/>
  <c r="CM31" i="10"/>
  <c r="CN31" i="10"/>
  <c r="CO31" i="10"/>
  <c r="CP31" i="10"/>
  <c r="CQ31" i="10"/>
  <c r="CR31" i="10"/>
  <c r="CS31" i="10"/>
  <c r="CT31" i="10"/>
  <c r="CU31" i="10"/>
  <c r="CV31" i="10"/>
  <c r="CW31" i="10"/>
  <c r="CM32" i="10"/>
  <c r="CN32" i="10"/>
  <c r="CO32" i="10"/>
  <c r="CP32" i="10"/>
  <c r="CQ32" i="10"/>
  <c r="CR32" i="10"/>
  <c r="CS32" i="10"/>
  <c r="CT32" i="10"/>
  <c r="CU32" i="10"/>
  <c r="CV32" i="10"/>
  <c r="CW32" i="10"/>
  <c r="CM33" i="10"/>
  <c r="CN33" i="10"/>
  <c r="CO33" i="10"/>
  <c r="CP33" i="10"/>
  <c r="CQ33" i="10"/>
  <c r="CR33" i="10"/>
  <c r="CS33" i="10"/>
  <c r="CT33" i="10"/>
  <c r="CU33" i="10"/>
  <c r="CV33" i="10"/>
  <c r="CW33" i="10"/>
  <c r="CM34" i="10"/>
  <c r="CN34" i="10"/>
  <c r="CO34" i="10"/>
  <c r="CP34" i="10"/>
  <c r="CQ34" i="10"/>
  <c r="CR34" i="10"/>
  <c r="CS34" i="10"/>
  <c r="CT34" i="10"/>
  <c r="CU34" i="10"/>
  <c r="CV34" i="10"/>
  <c r="CW34" i="10"/>
  <c r="CM35" i="10"/>
  <c r="CN35" i="10"/>
  <c r="CO35" i="10"/>
  <c r="CP35" i="10"/>
  <c r="CQ35" i="10"/>
  <c r="CR35" i="10"/>
  <c r="CS35" i="10"/>
  <c r="CT35" i="10"/>
  <c r="CU35" i="10"/>
  <c r="CV35" i="10"/>
  <c r="CW35" i="10"/>
  <c r="CM36" i="10"/>
  <c r="CN36" i="10"/>
  <c r="CO36" i="10"/>
  <c r="CP36" i="10"/>
  <c r="CQ36" i="10"/>
  <c r="CR36" i="10"/>
  <c r="CS36" i="10"/>
  <c r="CT36" i="10"/>
  <c r="CU36" i="10"/>
  <c r="CV36" i="10"/>
  <c r="CW36" i="10"/>
  <c r="CM37" i="10"/>
  <c r="CN37" i="10"/>
  <c r="CO37" i="10"/>
  <c r="CP37" i="10"/>
  <c r="CQ37" i="10"/>
  <c r="CR37" i="10"/>
  <c r="CS37" i="10"/>
  <c r="CT37" i="10"/>
  <c r="CU37" i="10"/>
  <c r="CV37" i="10"/>
  <c r="CW37" i="10"/>
  <c r="CM38" i="10"/>
  <c r="CN38" i="10"/>
  <c r="CO38" i="10"/>
  <c r="CP38" i="10"/>
  <c r="CQ38" i="10"/>
  <c r="CR38" i="10"/>
  <c r="CS38" i="10"/>
  <c r="CT38" i="10"/>
  <c r="CU38" i="10"/>
  <c r="CV38" i="10"/>
  <c r="CW38" i="10"/>
  <c r="CM39" i="10"/>
  <c r="CN39" i="10"/>
  <c r="CO39" i="10"/>
  <c r="CP39" i="10"/>
  <c r="CQ39" i="10"/>
  <c r="CR39" i="10"/>
  <c r="CS39" i="10"/>
  <c r="CT39" i="10"/>
  <c r="CU39" i="10"/>
  <c r="CV39" i="10"/>
  <c r="CW39" i="10"/>
  <c r="CM40" i="10"/>
  <c r="CN40" i="10"/>
  <c r="CO40" i="10"/>
  <c r="CP40" i="10"/>
  <c r="CQ40" i="10"/>
  <c r="CR40" i="10"/>
  <c r="CS40" i="10"/>
  <c r="CT40" i="10"/>
  <c r="CU40" i="10"/>
  <c r="CV40" i="10"/>
  <c r="CW40" i="10"/>
  <c r="CM41" i="10"/>
  <c r="CN41" i="10"/>
  <c r="CO41" i="10"/>
  <c r="CP41" i="10"/>
  <c r="CQ41" i="10"/>
  <c r="CR41" i="10"/>
  <c r="CS41" i="10"/>
  <c r="CT41" i="10"/>
  <c r="CU41" i="10"/>
  <c r="CV41" i="10"/>
  <c r="CW41" i="10"/>
  <c r="CM42" i="10"/>
  <c r="CN42" i="10"/>
  <c r="CO42" i="10"/>
  <c r="CP42" i="10"/>
  <c r="CQ42" i="10"/>
  <c r="CR42" i="10"/>
  <c r="CS42" i="10"/>
  <c r="CT42" i="10"/>
  <c r="CU42" i="10"/>
  <c r="CV42" i="10"/>
  <c r="CW42" i="10"/>
  <c r="CM43" i="10"/>
  <c r="CN43" i="10"/>
  <c r="CO43" i="10"/>
  <c r="CP43" i="10"/>
  <c r="CQ43" i="10"/>
  <c r="CR43" i="10"/>
  <c r="CS43" i="10"/>
  <c r="CT43" i="10"/>
  <c r="CU43" i="10"/>
  <c r="CV43" i="10"/>
  <c r="CW43" i="10"/>
  <c r="CM44" i="10"/>
  <c r="CN44" i="10"/>
  <c r="CO44" i="10"/>
  <c r="CP44" i="10"/>
  <c r="CQ44" i="10"/>
  <c r="CR44" i="10"/>
  <c r="CS44" i="10"/>
  <c r="CT44" i="10"/>
  <c r="CU44" i="10"/>
  <c r="CV44" i="10"/>
  <c r="CW44" i="10"/>
  <c r="CM45" i="10"/>
  <c r="CN45" i="10"/>
  <c r="CO45" i="10"/>
  <c r="CP45" i="10"/>
  <c r="CQ45" i="10"/>
  <c r="CR45" i="10"/>
  <c r="CS45" i="10"/>
  <c r="CT45" i="10"/>
  <c r="CU45" i="10"/>
  <c r="CV45" i="10"/>
  <c r="CW45" i="10"/>
  <c r="CM46" i="10"/>
  <c r="CN46" i="10"/>
  <c r="CO46" i="10"/>
  <c r="CP46" i="10"/>
  <c r="CQ46" i="10"/>
  <c r="CR46" i="10"/>
  <c r="CS46" i="10"/>
  <c r="CT46" i="10"/>
  <c r="CU46" i="10"/>
  <c r="CV46" i="10"/>
  <c r="CW46" i="10"/>
  <c r="CM47" i="10"/>
  <c r="CN47" i="10"/>
  <c r="CO47" i="10"/>
  <c r="CP47" i="10"/>
  <c r="CQ47" i="10"/>
  <c r="CR47" i="10"/>
  <c r="CS47" i="10"/>
  <c r="CT47" i="10"/>
  <c r="CU47" i="10"/>
  <c r="CV47" i="10"/>
  <c r="CW47" i="10"/>
  <c r="CM48" i="10"/>
  <c r="CN48" i="10"/>
  <c r="CO48" i="10"/>
  <c r="CP48" i="10"/>
  <c r="CQ48" i="10"/>
  <c r="CR48" i="10"/>
  <c r="CS48" i="10"/>
  <c r="CT48" i="10"/>
  <c r="CU48" i="10"/>
  <c r="CV48" i="10"/>
  <c r="CW48" i="10"/>
  <c r="CM49" i="10"/>
  <c r="CN49" i="10"/>
  <c r="CO49" i="10"/>
  <c r="CP49" i="10"/>
  <c r="CQ49" i="10"/>
  <c r="CR49" i="10"/>
  <c r="CS49" i="10"/>
  <c r="CT49" i="10"/>
  <c r="CU49" i="10"/>
  <c r="CV49" i="10"/>
  <c r="CW49" i="10"/>
  <c r="CM50" i="10"/>
  <c r="CN50" i="10"/>
  <c r="CO50" i="10"/>
  <c r="CP50" i="10"/>
  <c r="CQ50" i="10"/>
  <c r="CR50" i="10"/>
  <c r="CS50" i="10"/>
  <c r="CT50" i="10"/>
  <c r="CU50" i="10"/>
  <c r="CV50" i="10"/>
  <c r="CW50" i="10"/>
  <c r="CM51" i="10"/>
  <c r="CN51" i="10"/>
  <c r="CO51" i="10"/>
  <c r="CP51" i="10"/>
  <c r="CQ51" i="10"/>
  <c r="CR51" i="10"/>
  <c r="CS51" i="10"/>
  <c r="CT51" i="10"/>
  <c r="CU51" i="10"/>
  <c r="CV51" i="10"/>
  <c r="CW51" i="10"/>
  <c r="CM52" i="10"/>
  <c r="CN52" i="10"/>
  <c r="CO52" i="10"/>
  <c r="CP52" i="10"/>
  <c r="CQ52" i="10"/>
  <c r="CR52" i="10"/>
  <c r="CS52" i="10"/>
  <c r="CT52" i="10"/>
  <c r="CU52" i="10"/>
  <c r="CV52" i="10"/>
  <c r="CW52" i="10"/>
  <c r="CM53" i="10"/>
  <c r="CN53" i="10"/>
  <c r="CO53" i="10"/>
  <c r="CP53" i="10"/>
  <c r="CQ53" i="10"/>
  <c r="CR53" i="10"/>
  <c r="CS53" i="10"/>
  <c r="CT53" i="10"/>
  <c r="CU53" i="10"/>
  <c r="CV53" i="10"/>
  <c r="CW53" i="10"/>
  <c r="CM54" i="10"/>
  <c r="CN54" i="10"/>
  <c r="CO54" i="10"/>
  <c r="CP54" i="10"/>
  <c r="CQ54" i="10"/>
  <c r="CR54" i="10"/>
  <c r="CS54" i="10"/>
  <c r="CT54" i="10"/>
  <c r="CU54" i="10"/>
  <c r="CV54" i="10"/>
  <c r="CW54" i="10"/>
  <c r="CM55" i="10"/>
  <c r="CN55" i="10"/>
  <c r="CO55" i="10"/>
  <c r="CP55" i="10"/>
  <c r="CQ55" i="10"/>
  <c r="CR55" i="10"/>
  <c r="CS55" i="10"/>
  <c r="CT55" i="10"/>
  <c r="CU55" i="10"/>
  <c r="CV55" i="10"/>
  <c r="CW55" i="10"/>
  <c r="CM56" i="10"/>
  <c r="CN56" i="10"/>
  <c r="CO56" i="10"/>
  <c r="CP56" i="10"/>
  <c r="CQ56" i="10"/>
  <c r="CR56" i="10"/>
  <c r="CS56" i="10"/>
  <c r="CT56" i="10"/>
  <c r="CU56" i="10"/>
  <c r="CV56" i="10"/>
  <c r="CW56" i="10"/>
  <c r="CM57" i="10"/>
  <c r="CN57" i="10"/>
  <c r="CO57" i="10"/>
  <c r="CP57" i="10"/>
  <c r="CQ57" i="10"/>
  <c r="CR57" i="10"/>
  <c r="CS57" i="10"/>
  <c r="CT57" i="10"/>
  <c r="CU57" i="10"/>
  <c r="CV57" i="10"/>
  <c r="CW57" i="10"/>
  <c r="CM58" i="10"/>
  <c r="CN58" i="10"/>
  <c r="CO58" i="10"/>
  <c r="CP58" i="10"/>
  <c r="CQ58" i="10"/>
  <c r="CR58" i="10"/>
  <c r="CS58" i="10"/>
  <c r="CT58" i="10"/>
  <c r="CU58" i="10"/>
  <c r="CV58" i="10"/>
  <c r="CW58" i="10"/>
  <c r="CM59" i="10"/>
  <c r="CN59" i="10"/>
  <c r="CO59" i="10"/>
  <c r="CP59" i="10"/>
  <c r="CQ59" i="10"/>
  <c r="CR59" i="10"/>
  <c r="CS59" i="10"/>
  <c r="CT59" i="10"/>
  <c r="CU59" i="10"/>
  <c r="CV59" i="10"/>
  <c r="CW59" i="10"/>
  <c r="CM60" i="10"/>
  <c r="CN60" i="10"/>
  <c r="CO60" i="10"/>
  <c r="CP60" i="10"/>
  <c r="CQ60" i="10"/>
  <c r="CR60" i="10"/>
  <c r="CS60" i="10"/>
  <c r="CT60" i="10"/>
  <c r="CU60" i="10"/>
  <c r="CV60" i="10"/>
  <c r="CW60" i="10"/>
  <c r="CM61" i="10"/>
  <c r="CN61" i="10"/>
  <c r="CO61" i="10"/>
  <c r="CP61" i="10"/>
  <c r="CQ61" i="10"/>
  <c r="CR61" i="10"/>
  <c r="CS61" i="10"/>
  <c r="CT61" i="10"/>
  <c r="CU61" i="10"/>
  <c r="CV61" i="10"/>
  <c r="CW61" i="10"/>
  <c r="CM62" i="10"/>
  <c r="CN62" i="10"/>
  <c r="CO62" i="10"/>
  <c r="CP62" i="10"/>
  <c r="CQ62" i="10"/>
  <c r="CR62" i="10"/>
  <c r="CS62" i="10"/>
  <c r="CT62" i="10"/>
  <c r="CU62" i="10"/>
  <c r="CV62" i="10"/>
  <c r="CW62" i="10"/>
  <c r="CM63" i="10"/>
  <c r="CN63" i="10"/>
  <c r="CO63" i="10"/>
  <c r="CP63" i="10"/>
  <c r="CQ63" i="10"/>
  <c r="CR63" i="10"/>
  <c r="CS63" i="10"/>
  <c r="CT63" i="10"/>
  <c r="CU63" i="10"/>
  <c r="CV63" i="10"/>
  <c r="CW63" i="10"/>
  <c r="CM64" i="10"/>
  <c r="CN64" i="10"/>
  <c r="CO64" i="10"/>
  <c r="CP64" i="10"/>
  <c r="CQ64" i="10"/>
  <c r="CR64" i="10"/>
  <c r="CS64" i="10"/>
  <c r="CT64" i="10"/>
  <c r="CU64" i="10"/>
  <c r="CV64" i="10"/>
  <c r="CW64" i="10"/>
  <c r="CM65" i="10"/>
  <c r="CN65" i="10"/>
  <c r="CO65" i="10"/>
  <c r="CP65" i="10"/>
  <c r="CQ65" i="10"/>
  <c r="CR65" i="10"/>
  <c r="CS65" i="10"/>
  <c r="CT65" i="10"/>
  <c r="CU65" i="10"/>
  <c r="CV65" i="10"/>
  <c r="CW65" i="10"/>
  <c r="CM66" i="10"/>
  <c r="CN66" i="10"/>
  <c r="CO66" i="10"/>
  <c r="CP66" i="10"/>
  <c r="CQ66" i="10"/>
  <c r="CR66" i="10"/>
  <c r="CS66" i="10"/>
  <c r="CT66" i="10"/>
  <c r="CU66" i="10"/>
  <c r="CV66" i="10"/>
  <c r="CW66" i="10"/>
  <c r="CM67" i="10"/>
  <c r="CN67" i="10"/>
  <c r="CO67" i="10"/>
  <c r="CP67" i="10"/>
  <c r="CQ67" i="10"/>
  <c r="CR67" i="10"/>
  <c r="CS67" i="10"/>
  <c r="CT67" i="10"/>
  <c r="CU67" i="10"/>
  <c r="CV67" i="10"/>
  <c r="CW67" i="10"/>
  <c r="CN8" i="10"/>
  <c r="CO8" i="10"/>
  <c r="CP8" i="10"/>
  <c r="CQ8" i="10"/>
  <c r="CR8" i="10"/>
  <c r="CS8" i="10"/>
  <c r="CT8" i="10"/>
  <c r="CU8" i="10"/>
  <c r="CV8" i="10"/>
  <c r="CW8" i="10"/>
  <c r="CM8" i="10"/>
  <c r="CG9" i="1"/>
  <c r="CH9" i="1"/>
  <c r="CI9" i="1"/>
  <c r="CJ9" i="1"/>
  <c r="CK9" i="1"/>
  <c r="CL9" i="1"/>
  <c r="CM9" i="1"/>
  <c r="CN9" i="1"/>
  <c r="CO9" i="1"/>
  <c r="CG10" i="1"/>
  <c r="CH10" i="1"/>
  <c r="CI10" i="1"/>
  <c r="CJ10" i="1"/>
  <c r="CK10" i="1"/>
  <c r="CL10" i="1"/>
  <c r="CM10" i="1"/>
  <c r="CN10" i="1"/>
  <c r="CO10" i="1"/>
  <c r="CG11" i="1"/>
  <c r="CH11" i="1"/>
  <c r="CI11" i="1"/>
  <c r="CJ11" i="1"/>
  <c r="CK11" i="1"/>
  <c r="CL11" i="1"/>
  <c r="CM11" i="1"/>
  <c r="CN11" i="1"/>
  <c r="CO11" i="1"/>
  <c r="CG12" i="1"/>
  <c r="CH12" i="1"/>
  <c r="CI12" i="1"/>
  <c r="CJ12" i="1"/>
  <c r="CK12" i="1"/>
  <c r="CL12" i="1"/>
  <c r="CM12" i="1"/>
  <c r="CN12" i="1"/>
  <c r="CO12" i="1"/>
  <c r="CG13" i="1"/>
  <c r="CH13" i="1"/>
  <c r="CI13" i="1"/>
  <c r="CJ13" i="1"/>
  <c r="CK13" i="1"/>
  <c r="CL13" i="1"/>
  <c r="CM13" i="1"/>
  <c r="CN13" i="1"/>
  <c r="CO13" i="1"/>
  <c r="CG14" i="1"/>
  <c r="CH14" i="1"/>
  <c r="CI14" i="1"/>
  <c r="CJ14" i="1"/>
  <c r="CK14" i="1"/>
  <c r="CL14" i="1"/>
  <c r="CM14" i="1"/>
  <c r="CN14" i="1"/>
  <c r="CO14" i="1"/>
  <c r="CG15" i="1"/>
  <c r="CH15" i="1"/>
  <c r="CI15" i="1"/>
  <c r="CJ15" i="1"/>
  <c r="CK15" i="1"/>
  <c r="CL15" i="1"/>
  <c r="CM15" i="1"/>
  <c r="CN15" i="1"/>
  <c r="CO15" i="1"/>
  <c r="CG16" i="1"/>
  <c r="CH16" i="1"/>
  <c r="CI16" i="1"/>
  <c r="CJ16" i="1"/>
  <c r="CK16" i="1"/>
  <c r="CL16" i="1"/>
  <c r="CM16" i="1"/>
  <c r="CN16" i="1"/>
  <c r="CO16" i="1"/>
  <c r="CG17" i="1"/>
  <c r="CH17" i="1"/>
  <c r="CI17" i="1"/>
  <c r="CJ17" i="1"/>
  <c r="CK17" i="1"/>
  <c r="CL17" i="1"/>
  <c r="CM17" i="1"/>
  <c r="CN17" i="1"/>
  <c r="CO17" i="1"/>
  <c r="CG18" i="1"/>
  <c r="CH18" i="1"/>
  <c r="CI18" i="1"/>
  <c r="CJ18" i="1"/>
  <c r="CK18" i="1"/>
  <c r="CL18" i="1"/>
  <c r="CM18" i="1"/>
  <c r="CN18" i="1"/>
  <c r="CO18" i="1"/>
  <c r="CG19" i="1"/>
  <c r="CH19" i="1"/>
  <c r="CI19" i="1"/>
  <c r="CJ19" i="1"/>
  <c r="CK19" i="1"/>
  <c r="CL19" i="1"/>
  <c r="CM19" i="1"/>
  <c r="CN19" i="1"/>
  <c r="CO19" i="1"/>
  <c r="CG20" i="1"/>
  <c r="CH20" i="1"/>
  <c r="CI20" i="1"/>
  <c r="CJ20" i="1"/>
  <c r="CK20" i="1"/>
  <c r="CL20" i="1"/>
  <c r="CM20" i="1"/>
  <c r="CN20" i="1"/>
  <c r="CO20" i="1"/>
  <c r="CG21" i="1"/>
  <c r="CH21" i="1"/>
  <c r="CI21" i="1"/>
  <c r="CJ21" i="1"/>
  <c r="CK21" i="1"/>
  <c r="CL21" i="1"/>
  <c r="CM21" i="1"/>
  <c r="CN21" i="1"/>
  <c r="CO21" i="1"/>
  <c r="CG22" i="1"/>
  <c r="CH22" i="1"/>
  <c r="CI22" i="1"/>
  <c r="CJ22" i="1"/>
  <c r="CK22" i="1"/>
  <c r="CL22" i="1"/>
  <c r="CM22" i="1"/>
  <c r="CN22" i="1"/>
  <c r="CO22" i="1"/>
  <c r="CG23" i="1"/>
  <c r="CH23" i="1"/>
  <c r="CI23" i="1"/>
  <c r="CJ23" i="1"/>
  <c r="CK23" i="1"/>
  <c r="CL23" i="1"/>
  <c r="CM23" i="1"/>
  <c r="CN23" i="1"/>
  <c r="CO23" i="1"/>
  <c r="CG24" i="1"/>
  <c r="CH24" i="1"/>
  <c r="CI24" i="1"/>
  <c r="CJ24" i="1"/>
  <c r="CK24" i="1"/>
  <c r="CL24" i="1"/>
  <c r="CM24" i="1"/>
  <c r="CN24" i="1"/>
  <c r="CO24" i="1"/>
  <c r="CG25" i="1"/>
  <c r="CH25" i="1"/>
  <c r="CI25" i="1"/>
  <c r="CJ25" i="1"/>
  <c r="CK25" i="1"/>
  <c r="CL25" i="1"/>
  <c r="CM25" i="1"/>
  <c r="CN25" i="1"/>
  <c r="CO25" i="1"/>
  <c r="CG26" i="1"/>
  <c r="CH26" i="1"/>
  <c r="CI26" i="1"/>
  <c r="CJ26" i="1"/>
  <c r="CK26" i="1"/>
  <c r="CL26" i="1"/>
  <c r="CM26" i="1"/>
  <c r="CN26" i="1"/>
  <c r="CO26" i="1"/>
  <c r="CG27" i="1"/>
  <c r="CH27" i="1"/>
  <c r="CI27" i="1"/>
  <c r="CJ27" i="1"/>
  <c r="CK27" i="1"/>
  <c r="CL27" i="1"/>
  <c r="CM27" i="1"/>
  <c r="CN27" i="1"/>
  <c r="CO27" i="1"/>
  <c r="CG28" i="1"/>
  <c r="CH28" i="1"/>
  <c r="CI28" i="1"/>
  <c r="CJ28" i="1"/>
  <c r="CK28" i="1"/>
  <c r="CL28" i="1"/>
  <c r="CM28" i="1"/>
  <c r="CN28" i="1"/>
  <c r="CO28" i="1"/>
  <c r="CG29" i="1"/>
  <c r="CH29" i="1"/>
  <c r="CI29" i="1"/>
  <c r="CJ29" i="1"/>
  <c r="CK29" i="1"/>
  <c r="CL29" i="1"/>
  <c r="CM29" i="1"/>
  <c r="CN29" i="1"/>
  <c r="CO29" i="1"/>
  <c r="CG30" i="1"/>
  <c r="CH30" i="1"/>
  <c r="CI30" i="1"/>
  <c r="CJ30" i="1"/>
  <c r="CK30" i="1"/>
  <c r="CL30" i="1"/>
  <c r="CM30" i="1"/>
  <c r="CN30" i="1"/>
  <c r="CO30" i="1"/>
  <c r="CG31" i="1"/>
  <c r="CH31" i="1"/>
  <c r="CI31" i="1"/>
  <c r="CJ31" i="1"/>
  <c r="CK31" i="1"/>
  <c r="CL31" i="1"/>
  <c r="CM31" i="1"/>
  <c r="CN31" i="1"/>
  <c r="CO31" i="1"/>
  <c r="CG32" i="1"/>
  <c r="CH32" i="1"/>
  <c r="CI32" i="1"/>
  <c r="CJ32" i="1"/>
  <c r="CK32" i="1"/>
  <c r="CL32" i="1"/>
  <c r="CM32" i="1"/>
  <c r="CN32" i="1"/>
  <c r="CO32" i="1"/>
  <c r="CG33" i="1"/>
  <c r="CH33" i="1"/>
  <c r="CI33" i="1"/>
  <c r="CJ33" i="1"/>
  <c r="CK33" i="1"/>
  <c r="CL33" i="1"/>
  <c r="CM33" i="1"/>
  <c r="CN33" i="1"/>
  <c r="CO33" i="1"/>
  <c r="CG34" i="1"/>
  <c r="CH34" i="1"/>
  <c r="CI34" i="1"/>
  <c r="CJ34" i="1"/>
  <c r="CK34" i="1"/>
  <c r="CL34" i="1"/>
  <c r="CM34" i="1"/>
  <c r="CN34" i="1"/>
  <c r="CO34" i="1"/>
  <c r="CG35" i="1"/>
  <c r="CH35" i="1"/>
  <c r="CI35" i="1"/>
  <c r="CJ35" i="1"/>
  <c r="CK35" i="1"/>
  <c r="CL35" i="1"/>
  <c r="CM35" i="1"/>
  <c r="CN35" i="1"/>
  <c r="CO35" i="1"/>
  <c r="CG36" i="1"/>
  <c r="CH36" i="1"/>
  <c r="CI36" i="1"/>
  <c r="CJ36" i="1"/>
  <c r="CK36" i="1"/>
  <c r="CL36" i="1"/>
  <c r="CM36" i="1"/>
  <c r="CN36" i="1"/>
  <c r="CO36" i="1"/>
  <c r="CG37" i="1"/>
  <c r="CH37" i="1"/>
  <c r="CI37" i="1"/>
  <c r="CJ37" i="1"/>
  <c r="CK37" i="1"/>
  <c r="CL37" i="1"/>
  <c r="CM37" i="1"/>
  <c r="CN37" i="1"/>
  <c r="CO37" i="1"/>
  <c r="CG38" i="1"/>
  <c r="CH38" i="1"/>
  <c r="CI38" i="1"/>
  <c r="CJ38" i="1"/>
  <c r="CK38" i="1"/>
  <c r="CL38" i="1"/>
  <c r="CM38" i="1"/>
  <c r="CN38" i="1"/>
  <c r="CO38" i="1"/>
  <c r="CG39" i="1"/>
  <c r="CH39" i="1"/>
  <c r="CI39" i="1"/>
  <c r="CJ39" i="1"/>
  <c r="CK39" i="1"/>
  <c r="CL39" i="1"/>
  <c r="CM39" i="1"/>
  <c r="CN39" i="1"/>
  <c r="CO39" i="1"/>
  <c r="CG40" i="1"/>
  <c r="CH40" i="1"/>
  <c r="CI40" i="1"/>
  <c r="CJ40" i="1"/>
  <c r="CK40" i="1"/>
  <c r="CL40" i="1"/>
  <c r="CM40" i="1"/>
  <c r="CN40" i="1"/>
  <c r="CO40" i="1"/>
  <c r="CG41" i="1"/>
  <c r="CH41" i="1"/>
  <c r="CI41" i="1"/>
  <c r="CJ41" i="1"/>
  <c r="CK41" i="1"/>
  <c r="CL41" i="1"/>
  <c r="CM41" i="1"/>
  <c r="CN41" i="1"/>
  <c r="CO41" i="1"/>
  <c r="CG42" i="1"/>
  <c r="CH42" i="1"/>
  <c r="CI42" i="1"/>
  <c r="CJ42" i="1"/>
  <c r="CK42" i="1"/>
  <c r="CL42" i="1"/>
  <c r="CM42" i="1"/>
  <c r="CN42" i="1"/>
  <c r="CO42" i="1"/>
  <c r="CG43" i="1"/>
  <c r="CH43" i="1"/>
  <c r="CI43" i="1"/>
  <c r="CJ43" i="1"/>
  <c r="CK43" i="1"/>
  <c r="CL43" i="1"/>
  <c r="CM43" i="1"/>
  <c r="CN43" i="1"/>
  <c r="CO43" i="1"/>
  <c r="CG44" i="1"/>
  <c r="CH44" i="1"/>
  <c r="CI44" i="1"/>
  <c r="CJ44" i="1"/>
  <c r="CK44" i="1"/>
  <c r="CL44" i="1"/>
  <c r="CM44" i="1"/>
  <c r="CN44" i="1"/>
  <c r="CO44" i="1"/>
  <c r="CG45" i="1"/>
  <c r="CH45" i="1"/>
  <c r="CI45" i="1"/>
  <c r="CJ45" i="1"/>
  <c r="CK45" i="1"/>
  <c r="CL45" i="1"/>
  <c r="CM45" i="1"/>
  <c r="CN45" i="1"/>
  <c r="CO45" i="1"/>
  <c r="CG46" i="1"/>
  <c r="CH46" i="1"/>
  <c r="CI46" i="1"/>
  <c r="CJ46" i="1"/>
  <c r="CK46" i="1"/>
  <c r="CL46" i="1"/>
  <c r="CM46" i="1"/>
  <c r="CN46" i="1"/>
  <c r="CO46" i="1"/>
  <c r="CG47" i="1"/>
  <c r="CH47" i="1"/>
  <c r="CI47" i="1"/>
  <c r="CJ47" i="1"/>
  <c r="CK47" i="1"/>
  <c r="CL47" i="1"/>
  <c r="CM47" i="1"/>
  <c r="CN47" i="1"/>
  <c r="CO47" i="1"/>
  <c r="CG48" i="1"/>
  <c r="CH48" i="1"/>
  <c r="CI48" i="1"/>
  <c r="CJ48" i="1"/>
  <c r="CK48" i="1"/>
  <c r="CL48" i="1"/>
  <c r="CM48" i="1"/>
  <c r="CN48" i="1"/>
  <c r="CO48" i="1"/>
  <c r="CG49" i="1"/>
  <c r="CH49" i="1"/>
  <c r="CI49" i="1"/>
  <c r="CJ49" i="1"/>
  <c r="CK49" i="1"/>
  <c r="CL49" i="1"/>
  <c r="CM49" i="1"/>
  <c r="CN49" i="1"/>
  <c r="CO49" i="1"/>
  <c r="CG50" i="1"/>
  <c r="CH50" i="1"/>
  <c r="CI50" i="1"/>
  <c r="CJ50" i="1"/>
  <c r="CK50" i="1"/>
  <c r="CL50" i="1"/>
  <c r="CM50" i="1"/>
  <c r="CN50" i="1"/>
  <c r="CO50" i="1"/>
  <c r="CG51" i="1"/>
  <c r="CH51" i="1"/>
  <c r="CI51" i="1"/>
  <c r="CJ51" i="1"/>
  <c r="CK51" i="1"/>
  <c r="CL51" i="1"/>
  <c r="CM51" i="1"/>
  <c r="CN51" i="1"/>
  <c r="CO51" i="1"/>
  <c r="CG52" i="1"/>
  <c r="CH52" i="1"/>
  <c r="CI52" i="1"/>
  <c r="CJ52" i="1"/>
  <c r="CK52" i="1"/>
  <c r="CL52" i="1"/>
  <c r="CM52" i="1"/>
  <c r="CN52" i="1"/>
  <c r="CO52" i="1"/>
  <c r="CG53" i="1"/>
  <c r="CH53" i="1"/>
  <c r="CI53" i="1"/>
  <c r="CJ53" i="1"/>
  <c r="CK53" i="1"/>
  <c r="CL53" i="1"/>
  <c r="CM53" i="1"/>
  <c r="CN53" i="1"/>
  <c r="CO53" i="1"/>
  <c r="CG54" i="1"/>
  <c r="CH54" i="1"/>
  <c r="CI54" i="1"/>
  <c r="CJ54" i="1"/>
  <c r="CK54" i="1"/>
  <c r="CL54" i="1"/>
  <c r="CM54" i="1"/>
  <c r="CN54" i="1"/>
  <c r="CO54" i="1"/>
  <c r="CG55" i="1"/>
  <c r="CH55" i="1"/>
  <c r="CI55" i="1"/>
  <c r="CJ55" i="1"/>
  <c r="CK55" i="1"/>
  <c r="CL55" i="1"/>
  <c r="CM55" i="1"/>
  <c r="CN55" i="1"/>
  <c r="CO55" i="1"/>
  <c r="CG56" i="1"/>
  <c r="CH56" i="1"/>
  <c r="CI56" i="1"/>
  <c r="CJ56" i="1"/>
  <c r="CK56" i="1"/>
  <c r="CL56" i="1"/>
  <c r="CM56" i="1"/>
  <c r="CN56" i="1"/>
  <c r="CO56" i="1"/>
  <c r="CG57" i="1"/>
  <c r="CH57" i="1"/>
  <c r="CI57" i="1"/>
  <c r="CJ57" i="1"/>
  <c r="CK57" i="1"/>
  <c r="CL57" i="1"/>
  <c r="CM57" i="1"/>
  <c r="CN57" i="1"/>
  <c r="CO57" i="1"/>
  <c r="CG58" i="1"/>
  <c r="CH58" i="1"/>
  <c r="CI58" i="1"/>
  <c r="CJ58" i="1"/>
  <c r="CK58" i="1"/>
  <c r="CL58" i="1"/>
  <c r="CM58" i="1"/>
  <c r="CN58" i="1"/>
  <c r="CO58" i="1"/>
  <c r="CG59" i="1"/>
  <c r="CH59" i="1"/>
  <c r="CI59" i="1"/>
  <c r="CJ59" i="1"/>
  <c r="CK59" i="1"/>
  <c r="CL59" i="1"/>
  <c r="CM59" i="1"/>
  <c r="CN59" i="1"/>
  <c r="CO59" i="1"/>
  <c r="CG60" i="1"/>
  <c r="CH60" i="1"/>
  <c r="CI60" i="1"/>
  <c r="CJ60" i="1"/>
  <c r="CK60" i="1"/>
  <c r="CL60" i="1"/>
  <c r="CM60" i="1"/>
  <c r="CN60" i="1"/>
  <c r="CO60" i="1"/>
  <c r="CG61" i="1"/>
  <c r="CH61" i="1"/>
  <c r="CI61" i="1"/>
  <c r="CJ61" i="1"/>
  <c r="CK61" i="1"/>
  <c r="CL61" i="1"/>
  <c r="CM61" i="1"/>
  <c r="CN61" i="1"/>
  <c r="CO61" i="1"/>
  <c r="CG62" i="1"/>
  <c r="CH62" i="1"/>
  <c r="CI62" i="1"/>
  <c r="CJ62" i="1"/>
  <c r="CK62" i="1"/>
  <c r="CL62" i="1"/>
  <c r="CM62" i="1"/>
  <c r="CN62" i="1"/>
  <c r="CO62" i="1"/>
  <c r="CG63" i="1"/>
  <c r="CH63" i="1"/>
  <c r="CI63" i="1"/>
  <c r="CJ63" i="1"/>
  <c r="CK63" i="1"/>
  <c r="CL63" i="1"/>
  <c r="CM63" i="1"/>
  <c r="CN63" i="1"/>
  <c r="CO63" i="1"/>
  <c r="CG64" i="1"/>
  <c r="CH64" i="1"/>
  <c r="CI64" i="1"/>
  <c r="CJ64" i="1"/>
  <c r="CK64" i="1"/>
  <c r="CL64" i="1"/>
  <c r="CM64" i="1"/>
  <c r="CN64" i="1"/>
  <c r="CO64" i="1"/>
  <c r="CG65" i="1"/>
  <c r="CH65" i="1"/>
  <c r="CI65" i="1"/>
  <c r="CJ65" i="1"/>
  <c r="CK65" i="1"/>
  <c r="CL65" i="1"/>
  <c r="CM65" i="1"/>
  <c r="CN65" i="1"/>
  <c r="CO65" i="1"/>
  <c r="CG66" i="1"/>
  <c r="CH66" i="1"/>
  <c r="CI66" i="1"/>
  <c r="CJ66" i="1"/>
  <c r="CK66" i="1"/>
  <c r="CL66" i="1"/>
  <c r="CM66" i="1"/>
  <c r="CN66" i="1"/>
  <c r="CO66" i="1"/>
  <c r="CG67" i="1"/>
  <c r="CH67" i="1"/>
  <c r="CI67" i="1"/>
  <c r="CJ67" i="1"/>
  <c r="CK67" i="1"/>
  <c r="CL67" i="1"/>
  <c r="CM67" i="1"/>
  <c r="CN67" i="1"/>
  <c r="CO67" i="1"/>
  <c r="CH8" i="1"/>
  <c r="CI8" i="1"/>
  <c r="CJ8" i="1"/>
  <c r="CK8" i="1"/>
  <c r="CL8" i="1"/>
  <c r="CM8" i="1"/>
  <c r="CN8" i="1"/>
  <c r="CO8" i="1"/>
  <c r="CG8" i="1"/>
  <c r="K26" i="1"/>
  <c r="CW9" i="16"/>
  <c r="CX9" i="16"/>
  <c r="CY9" i="16"/>
  <c r="CZ9" i="16"/>
  <c r="DA9" i="16"/>
  <c r="DB9" i="16"/>
  <c r="DC9" i="16"/>
  <c r="DD9" i="16"/>
  <c r="DE9" i="16"/>
  <c r="CW10" i="16"/>
  <c r="CX10" i="16"/>
  <c r="CY10" i="16"/>
  <c r="CZ10" i="16"/>
  <c r="DA10" i="16"/>
  <c r="DB10" i="16"/>
  <c r="DC10" i="16"/>
  <c r="DD10" i="16"/>
  <c r="DE10" i="16"/>
  <c r="CW11" i="16"/>
  <c r="CX11" i="16"/>
  <c r="CY11" i="16"/>
  <c r="CZ11" i="16"/>
  <c r="DA11" i="16"/>
  <c r="DB11" i="16"/>
  <c r="DC11" i="16"/>
  <c r="DD11" i="16"/>
  <c r="DE11" i="16"/>
  <c r="CW12" i="16"/>
  <c r="CX12" i="16"/>
  <c r="CY12" i="16"/>
  <c r="CZ12" i="16"/>
  <c r="DA12" i="16"/>
  <c r="DB12" i="16"/>
  <c r="DC12" i="16"/>
  <c r="DD12" i="16"/>
  <c r="DE12" i="16"/>
  <c r="CW13" i="16"/>
  <c r="CX13" i="16"/>
  <c r="CY13" i="16"/>
  <c r="CZ13" i="16"/>
  <c r="DA13" i="16"/>
  <c r="DB13" i="16"/>
  <c r="DC13" i="16"/>
  <c r="DD13" i="16"/>
  <c r="DE13" i="16"/>
  <c r="CW14" i="16"/>
  <c r="CX14" i="16"/>
  <c r="CY14" i="16"/>
  <c r="CZ14" i="16"/>
  <c r="DA14" i="16"/>
  <c r="DB14" i="16"/>
  <c r="DC14" i="16"/>
  <c r="DD14" i="16"/>
  <c r="DE14" i="16"/>
  <c r="CW15" i="16"/>
  <c r="CX15" i="16"/>
  <c r="CY15" i="16"/>
  <c r="CZ15" i="16"/>
  <c r="DA15" i="16"/>
  <c r="DB15" i="16"/>
  <c r="DC15" i="16"/>
  <c r="DD15" i="16"/>
  <c r="DE15" i="16"/>
  <c r="CW16" i="16"/>
  <c r="CX16" i="16"/>
  <c r="CY16" i="16"/>
  <c r="CZ16" i="16"/>
  <c r="DA16" i="16"/>
  <c r="DB16" i="16"/>
  <c r="DC16" i="16"/>
  <c r="DD16" i="16"/>
  <c r="DE16" i="16"/>
  <c r="CW17" i="16"/>
  <c r="CX17" i="16"/>
  <c r="CY17" i="16"/>
  <c r="CZ17" i="16"/>
  <c r="DA17" i="16"/>
  <c r="DB17" i="16"/>
  <c r="DC17" i="16"/>
  <c r="DD17" i="16"/>
  <c r="DE17" i="16"/>
  <c r="CW18" i="16"/>
  <c r="CX18" i="16"/>
  <c r="CY18" i="16"/>
  <c r="CZ18" i="16"/>
  <c r="DA18" i="16"/>
  <c r="DB18" i="16"/>
  <c r="DC18" i="16"/>
  <c r="DD18" i="16"/>
  <c r="DE18" i="16"/>
  <c r="CW19" i="16"/>
  <c r="CX19" i="16"/>
  <c r="CY19" i="16"/>
  <c r="CZ19" i="16"/>
  <c r="DA19" i="16"/>
  <c r="DB19" i="16"/>
  <c r="DC19" i="16"/>
  <c r="DD19" i="16"/>
  <c r="DE19" i="16"/>
  <c r="CW20" i="16"/>
  <c r="CX20" i="16"/>
  <c r="CY20" i="16"/>
  <c r="CZ20" i="16"/>
  <c r="DA20" i="16"/>
  <c r="DB20" i="16"/>
  <c r="DC20" i="16"/>
  <c r="DD20" i="16"/>
  <c r="DE20" i="16"/>
  <c r="CW21" i="16"/>
  <c r="CX21" i="16"/>
  <c r="CY21" i="16"/>
  <c r="CZ21" i="16"/>
  <c r="DA21" i="16"/>
  <c r="DB21" i="16"/>
  <c r="DC21" i="16"/>
  <c r="DD21" i="16"/>
  <c r="DE21" i="16"/>
  <c r="CW22" i="16"/>
  <c r="CX22" i="16"/>
  <c r="CY22" i="16"/>
  <c r="CZ22" i="16"/>
  <c r="DA22" i="16"/>
  <c r="DB22" i="16"/>
  <c r="DC22" i="16"/>
  <c r="DD22" i="16"/>
  <c r="DE22" i="16"/>
  <c r="CW23" i="16"/>
  <c r="CX23" i="16"/>
  <c r="CY23" i="16"/>
  <c r="CZ23" i="16"/>
  <c r="DA23" i="16"/>
  <c r="DB23" i="16"/>
  <c r="DC23" i="16"/>
  <c r="DD23" i="16"/>
  <c r="DE23" i="16"/>
  <c r="CW24" i="16"/>
  <c r="CX24" i="16"/>
  <c r="CY24" i="16"/>
  <c r="CZ24" i="16"/>
  <c r="DA24" i="16"/>
  <c r="DB24" i="16"/>
  <c r="DC24" i="16"/>
  <c r="DD24" i="16"/>
  <c r="DE24" i="16"/>
  <c r="CW25" i="16"/>
  <c r="CX25" i="16"/>
  <c r="CY25" i="16"/>
  <c r="CZ25" i="16"/>
  <c r="DA25" i="16"/>
  <c r="DB25" i="16"/>
  <c r="DC25" i="16"/>
  <c r="DD25" i="16"/>
  <c r="DE25" i="16"/>
  <c r="CW26" i="16"/>
  <c r="CX26" i="16"/>
  <c r="CY26" i="16"/>
  <c r="CZ26" i="16"/>
  <c r="DA26" i="16"/>
  <c r="DB26" i="16"/>
  <c r="DC26" i="16"/>
  <c r="DD26" i="16"/>
  <c r="DE26" i="16"/>
  <c r="CW27" i="16"/>
  <c r="CX27" i="16"/>
  <c r="CY27" i="16"/>
  <c r="CZ27" i="16"/>
  <c r="DA27" i="16"/>
  <c r="DB27" i="16"/>
  <c r="DC27" i="16"/>
  <c r="DD27" i="16"/>
  <c r="DE27" i="16"/>
  <c r="CW28" i="16"/>
  <c r="CX28" i="16"/>
  <c r="CY28" i="16"/>
  <c r="CZ28" i="16"/>
  <c r="DA28" i="16"/>
  <c r="DB28" i="16"/>
  <c r="DC28" i="16"/>
  <c r="DD28" i="16"/>
  <c r="DE28" i="16"/>
  <c r="CW29" i="16"/>
  <c r="CX29" i="16"/>
  <c r="CY29" i="16"/>
  <c r="CZ29" i="16"/>
  <c r="DA29" i="16"/>
  <c r="DB29" i="16"/>
  <c r="DC29" i="16"/>
  <c r="DD29" i="16"/>
  <c r="DE29" i="16"/>
  <c r="CW30" i="16"/>
  <c r="CX30" i="16"/>
  <c r="CY30" i="16"/>
  <c r="CZ30" i="16"/>
  <c r="DA30" i="16"/>
  <c r="DB30" i="16"/>
  <c r="DC30" i="16"/>
  <c r="DD30" i="16"/>
  <c r="DE30" i="16"/>
  <c r="CW31" i="16"/>
  <c r="CX31" i="16"/>
  <c r="CY31" i="16"/>
  <c r="CZ31" i="16"/>
  <c r="DA31" i="16"/>
  <c r="DB31" i="16"/>
  <c r="DC31" i="16"/>
  <c r="DD31" i="16"/>
  <c r="DE31" i="16"/>
  <c r="CW32" i="16"/>
  <c r="CX32" i="16"/>
  <c r="CY32" i="16"/>
  <c r="CZ32" i="16"/>
  <c r="DA32" i="16"/>
  <c r="DB32" i="16"/>
  <c r="DC32" i="16"/>
  <c r="DD32" i="16"/>
  <c r="DE32" i="16"/>
  <c r="CW33" i="16"/>
  <c r="CX33" i="16"/>
  <c r="CY33" i="16"/>
  <c r="CZ33" i="16"/>
  <c r="DA33" i="16"/>
  <c r="DB33" i="16"/>
  <c r="DC33" i="16"/>
  <c r="DD33" i="16"/>
  <c r="DE33" i="16"/>
  <c r="CW34" i="16"/>
  <c r="CX34" i="16"/>
  <c r="CY34" i="16"/>
  <c r="CZ34" i="16"/>
  <c r="DA34" i="16"/>
  <c r="DB34" i="16"/>
  <c r="DC34" i="16"/>
  <c r="DD34" i="16"/>
  <c r="DE34" i="16"/>
  <c r="CW35" i="16"/>
  <c r="CX35" i="16"/>
  <c r="CY35" i="16"/>
  <c r="CZ35" i="16"/>
  <c r="DA35" i="16"/>
  <c r="DB35" i="16"/>
  <c r="DC35" i="16"/>
  <c r="DD35" i="16"/>
  <c r="DE35" i="16"/>
  <c r="CW36" i="16"/>
  <c r="CY36" i="16"/>
  <c r="CZ36" i="16"/>
  <c r="DA36" i="16"/>
  <c r="DB36" i="16"/>
  <c r="DC36" i="16"/>
  <c r="DD36" i="16"/>
  <c r="DE36" i="16"/>
  <c r="CW37" i="16"/>
  <c r="CX37" i="16"/>
  <c r="CY37" i="16"/>
  <c r="CZ37" i="16"/>
  <c r="DA37" i="16"/>
  <c r="DB37" i="16"/>
  <c r="DC37" i="16"/>
  <c r="DD37" i="16"/>
  <c r="DE37" i="16"/>
  <c r="CW38" i="16"/>
  <c r="CX38" i="16"/>
  <c r="CY38" i="16"/>
  <c r="CZ38" i="16"/>
  <c r="DA38" i="16"/>
  <c r="DB38" i="16"/>
  <c r="DC38" i="16"/>
  <c r="DD38" i="16"/>
  <c r="DE38" i="16"/>
  <c r="CW39" i="16"/>
  <c r="CX39" i="16"/>
  <c r="CY39" i="16"/>
  <c r="CZ39" i="16"/>
  <c r="DA39" i="16"/>
  <c r="DB39" i="16"/>
  <c r="DC39" i="16"/>
  <c r="DD39" i="16"/>
  <c r="DE39" i="16"/>
  <c r="CW40" i="16"/>
  <c r="CX40" i="16"/>
  <c r="CY40" i="16"/>
  <c r="CZ40" i="16"/>
  <c r="DA40" i="16"/>
  <c r="DB40" i="16"/>
  <c r="DC40" i="16"/>
  <c r="DD40" i="16"/>
  <c r="DE40" i="16"/>
  <c r="CW41" i="16"/>
  <c r="CX41" i="16"/>
  <c r="CY41" i="16"/>
  <c r="CZ41" i="16"/>
  <c r="DA41" i="16"/>
  <c r="DB41" i="16"/>
  <c r="DC41" i="16"/>
  <c r="DD41" i="16"/>
  <c r="DE41" i="16"/>
  <c r="CW42" i="16"/>
  <c r="CX42" i="16"/>
  <c r="CY42" i="16"/>
  <c r="CZ42" i="16"/>
  <c r="DA42" i="16"/>
  <c r="DB42" i="16"/>
  <c r="DC42" i="16"/>
  <c r="DD42" i="16"/>
  <c r="DE42" i="16"/>
  <c r="CW43" i="16"/>
  <c r="CX43" i="16"/>
  <c r="CY43" i="16"/>
  <c r="CZ43" i="16"/>
  <c r="DA43" i="16"/>
  <c r="DB43" i="16"/>
  <c r="DC43" i="16"/>
  <c r="DD43" i="16"/>
  <c r="DE43" i="16"/>
  <c r="CW44" i="16"/>
  <c r="CX44" i="16"/>
  <c r="CY44" i="16"/>
  <c r="CZ44" i="16"/>
  <c r="DA44" i="16"/>
  <c r="DB44" i="16"/>
  <c r="DC44" i="16"/>
  <c r="DD44" i="16"/>
  <c r="DE44" i="16"/>
  <c r="CW45" i="16"/>
  <c r="CX45" i="16"/>
  <c r="CY45" i="16"/>
  <c r="CZ45" i="16"/>
  <c r="DA45" i="16"/>
  <c r="DB45" i="16"/>
  <c r="DC45" i="16"/>
  <c r="DD45" i="16"/>
  <c r="DE45" i="16"/>
  <c r="CW46" i="16"/>
  <c r="CX46" i="16"/>
  <c r="CY46" i="16"/>
  <c r="CZ46" i="16"/>
  <c r="DA46" i="16"/>
  <c r="DB46" i="16"/>
  <c r="DC46" i="16"/>
  <c r="DD46" i="16"/>
  <c r="DE46" i="16"/>
  <c r="CW47" i="16"/>
  <c r="CX47" i="16"/>
  <c r="CY47" i="16"/>
  <c r="CZ47" i="16"/>
  <c r="DA47" i="16"/>
  <c r="DB47" i="16"/>
  <c r="DC47" i="16"/>
  <c r="DD47" i="16"/>
  <c r="DE47" i="16"/>
  <c r="CW48" i="16"/>
  <c r="CX48" i="16"/>
  <c r="CY48" i="16"/>
  <c r="CZ48" i="16"/>
  <c r="DA48" i="16"/>
  <c r="DB48" i="16"/>
  <c r="DC48" i="16"/>
  <c r="DD48" i="16"/>
  <c r="DE48" i="16"/>
  <c r="CW49" i="16"/>
  <c r="CX49" i="16"/>
  <c r="CY49" i="16"/>
  <c r="CZ49" i="16"/>
  <c r="DA49" i="16"/>
  <c r="DB49" i="16"/>
  <c r="DC49" i="16"/>
  <c r="DD49" i="16"/>
  <c r="DE49" i="16"/>
  <c r="CW50" i="16"/>
  <c r="CX50" i="16"/>
  <c r="CY50" i="16"/>
  <c r="CZ50" i="16"/>
  <c r="DA50" i="16"/>
  <c r="DB50" i="16"/>
  <c r="DC50" i="16"/>
  <c r="DD50" i="16"/>
  <c r="DE50" i="16"/>
  <c r="CW51" i="16"/>
  <c r="CX51" i="16"/>
  <c r="CY51" i="16"/>
  <c r="CZ51" i="16"/>
  <c r="DA51" i="16"/>
  <c r="DB51" i="16"/>
  <c r="DC51" i="16"/>
  <c r="DD51" i="16"/>
  <c r="DE51" i="16"/>
  <c r="CW52" i="16"/>
  <c r="CX52" i="16"/>
  <c r="CY52" i="16"/>
  <c r="CZ52" i="16"/>
  <c r="DA52" i="16"/>
  <c r="DB52" i="16"/>
  <c r="DC52" i="16"/>
  <c r="DD52" i="16"/>
  <c r="DE52" i="16"/>
  <c r="CW53" i="16"/>
  <c r="CX53" i="16"/>
  <c r="CY53" i="16"/>
  <c r="CZ53" i="16"/>
  <c r="DA53" i="16"/>
  <c r="DB53" i="16"/>
  <c r="DC53" i="16"/>
  <c r="DD53" i="16"/>
  <c r="DE53" i="16"/>
  <c r="CW54" i="16"/>
  <c r="CX54" i="16"/>
  <c r="CY54" i="16"/>
  <c r="CZ54" i="16"/>
  <c r="DA54" i="16"/>
  <c r="DB54" i="16"/>
  <c r="DC54" i="16"/>
  <c r="DD54" i="16"/>
  <c r="DE54" i="16"/>
  <c r="CW55" i="16"/>
  <c r="CX55" i="16"/>
  <c r="CY55" i="16"/>
  <c r="CZ55" i="16"/>
  <c r="DA55" i="16"/>
  <c r="DB55" i="16"/>
  <c r="DC55" i="16"/>
  <c r="DD55" i="16"/>
  <c r="DE55" i="16"/>
  <c r="CW56" i="16"/>
  <c r="CX56" i="16"/>
  <c r="CY56" i="16"/>
  <c r="CZ56" i="16"/>
  <c r="DA56" i="16"/>
  <c r="DB56" i="16"/>
  <c r="DC56" i="16"/>
  <c r="DD56" i="16"/>
  <c r="DE56" i="16"/>
  <c r="CW57" i="16"/>
  <c r="CX57" i="16"/>
  <c r="CY57" i="16"/>
  <c r="CZ57" i="16"/>
  <c r="DA57" i="16"/>
  <c r="DB57" i="16"/>
  <c r="DC57" i="16"/>
  <c r="DD57" i="16"/>
  <c r="DE57" i="16"/>
  <c r="CW58" i="16"/>
  <c r="CX58" i="16"/>
  <c r="CY58" i="16"/>
  <c r="CZ58" i="16"/>
  <c r="DA58" i="16"/>
  <c r="DB58" i="16"/>
  <c r="DC58" i="16"/>
  <c r="DD58" i="16"/>
  <c r="DE58" i="16"/>
  <c r="CW59" i="16"/>
  <c r="CX59" i="16"/>
  <c r="CY59" i="16"/>
  <c r="CZ59" i="16"/>
  <c r="DA59" i="16"/>
  <c r="DB59" i="16"/>
  <c r="DC59" i="16"/>
  <c r="DD59" i="16"/>
  <c r="DE59" i="16"/>
  <c r="CW60" i="16"/>
  <c r="CX60" i="16"/>
  <c r="CY60" i="16"/>
  <c r="CZ60" i="16"/>
  <c r="DA60" i="16"/>
  <c r="DB60" i="16"/>
  <c r="DC60" i="16"/>
  <c r="DD60" i="16"/>
  <c r="DE60" i="16"/>
  <c r="CW61" i="16"/>
  <c r="CX61" i="16"/>
  <c r="CY61" i="16"/>
  <c r="CZ61" i="16"/>
  <c r="DA61" i="16"/>
  <c r="DB61" i="16"/>
  <c r="DC61" i="16"/>
  <c r="DD61" i="16"/>
  <c r="DE61" i="16"/>
  <c r="CW62" i="16"/>
  <c r="CX62" i="16"/>
  <c r="CY62" i="16"/>
  <c r="CZ62" i="16"/>
  <c r="DA62" i="16"/>
  <c r="DB62" i="16"/>
  <c r="DC62" i="16"/>
  <c r="DD62" i="16"/>
  <c r="DE62" i="16"/>
  <c r="CW63" i="16"/>
  <c r="CX63" i="16"/>
  <c r="CY63" i="16"/>
  <c r="CZ63" i="16"/>
  <c r="DA63" i="16"/>
  <c r="DB63" i="16"/>
  <c r="DC63" i="16"/>
  <c r="DD63" i="16"/>
  <c r="DE63" i="16"/>
  <c r="CW64" i="16"/>
  <c r="CX64" i="16"/>
  <c r="CY64" i="16"/>
  <c r="CZ64" i="16"/>
  <c r="DA64" i="16"/>
  <c r="DB64" i="16"/>
  <c r="DC64" i="16"/>
  <c r="DD64" i="16"/>
  <c r="DE64" i="16"/>
  <c r="CW65" i="16"/>
  <c r="CX65" i="16"/>
  <c r="CY65" i="16"/>
  <c r="CZ65" i="16"/>
  <c r="DA65" i="16"/>
  <c r="DB65" i="16"/>
  <c r="DC65" i="16"/>
  <c r="DD65" i="16"/>
  <c r="DE65" i="16"/>
  <c r="CW66" i="16"/>
  <c r="CX66" i="16"/>
  <c r="CY66" i="16"/>
  <c r="CZ66" i="16"/>
  <c r="DA66" i="16"/>
  <c r="DB66" i="16"/>
  <c r="DC66" i="16"/>
  <c r="DD66" i="16"/>
  <c r="DE66" i="16"/>
  <c r="CW67" i="16"/>
  <c r="CX67" i="16"/>
  <c r="CY67" i="16"/>
  <c r="CZ67" i="16"/>
  <c r="DA67" i="16"/>
  <c r="DB67" i="16"/>
  <c r="DC67" i="16"/>
  <c r="DD67" i="16"/>
  <c r="DE67" i="16"/>
  <c r="CX8" i="16"/>
  <c r="CY8" i="16"/>
  <c r="CZ8" i="16"/>
  <c r="DA8" i="16"/>
  <c r="DB8" i="16"/>
  <c r="DC8" i="16"/>
  <c r="DD8" i="16"/>
  <c r="DE8" i="16"/>
  <c r="CW8" i="16"/>
  <c r="BA9" i="15"/>
  <c r="BB9" i="15"/>
  <c r="BC9" i="15"/>
  <c r="BD9" i="15"/>
  <c r="BE9" i="15"/>
  <c r="BF9" i="15"/>
  <c r="BA10" i="15"/>
  <c r="BB10" i="15"/>
  <c r="BC10" i="15"/>
  <c r="BD10" i="15"/>
  <c r="BE10" i="15"/>
  <c r="BF10" i="15"/>
  <c r="BA11" i="15"/>
  <c r="BB11" i="15"/>
  <c r="BC11" i="15"/>
  <c r="BD11" i="15"/>
  <c r="BE11" i="15"/>
  <c r="BF11" i="15"/>
  <c r="BA12" i="15"/>
  <c r="BB12" i="15"/>
  <c r="BC12" i="15"/>
  <c r="BD12" i="15"/>
  <c r="BE12" i="15"/>
  <c r="BF12" i="15"/>
  <c r="BA13" i="15"/>
  <c r="BB13" i="15"/>
  <c r="BC13" i="15"/>
  <c r="BD13" i="15"/>
  <c r="BE13" i="15"/>
  <c r="BF13" i="15"/>
  <c r="BA14" i="15"/>
  <c r="BB14" i="15"/>
  <c r="BC14" i="15"/>
  <c r="BD14" i="15"/>
  <c r="BE14" i="15"/>
  <c r="BF14" i="15"/>
  <c r="BA15" i="15"/>
  <c r="BB15" i="15"/>
  <c r="BC15" i="15"/>
  <c r="BD15" i="15"/>
  <c r="BE15" i="15"/>
  <c r="BF15" i="15"/>
  <c r="BA16" i="15"/>
  <c r="BB16" i="15"/>
  <c r="BC16" i="15"/>
  <c r="BD16" i="15"/>
  <c r="BE16" i="15"/>
  <c r="BF16" i="15"/>
  <c r="BA17" i="15"/>
  <c r="BB17" i="15"/>
  <c r="BC17" i="15"/>
  <c r="BD17" i="15"/>
  <c r="BE17" i="15"/>
  <c r="BF17" i="15"/>
  <c r="BA18" i="15"/>
  <c r="BB18" i="15"/>
  <c r="BC18" i="15"/>
  <c r="BD18" i="15"/>
  <c r="BE18" i="15"/>
  <c r="BF18" i="15"/>
  <c r="BA19" i="15"/>
  <c r="BB19" i="15"/>
  <c r="BC19" i="15"/>
  <c r="BD19" i="15"/>
  <c r="BE19" i="15"/>
  <c r="BF19" i="15"/>
  <c r="BA20" i="15"/>
  <c r="BB20" i="15"/>
  <c r="BC20" i="15"/>
  <c r="BD20" i="15"/>
  <c r="BE20" i="15"/>
  <c r="BF20" i="15"/>
  <c r="BA21" i="15"/>
  <c r="BB21" i="15"/>
  <c r="BC21" i="15"/>
  <c r="BD21" i="15"/>
  <c r="BE21" i="15"/>
  <c r="BF21" i="15"/>
  <c r="BA22" i="15"/>
  <c r="BB22" i="15"/>
  <c r="BC22" i="15"/>
  <c r="BD22" i="15"/>
  <c r="BE22" i="15"/>
  <c r="BF22" i="15"/>
  <c r="BA23" i="15"/>
  <c r="BB23" i="15"/>
  <c r="BC23" i="15"/>
  <c r="BD23" i="15"/>
  <c r="BE23" i="15"/>
  <c r="BF23" i="15"/>
  <c r="BA24" i="15"/>
  <c r="BB24" i="15"/>
  <c r="BC24" i="15"/>
  <c r="BD24" i="15"/>
  <c r="BE24" i="15"/>
  <c r="BF24" i="15"/>
  <c r="BA25" i="15"/>
  <c r="BB25" i="15"/>
  <c r="BC25" i="15"/>
  <c r="BD25" i="15"/>
  <c r="BE25" i="15"/>
  <c r="BF25" i="15"/>
  <c r="BA26" i="15"/>
  <c r="BB26" i="15"/>
  <c r="BC26" i="15"/>
  <c r="BD26" i="15"/>
  <c r="BE26" i="15"/>
  <c r="BF26" i="15"/>
  <c r="BA27" i="15"/>
  <c r="BB27" i="15"/>
  <c r="BC27" i="15"/>
  <c r="BD27" i="15"/>
  <c r="BE27" i="15"/>
  <c r="BF27" i="15"/>
  <c r="BA28" i="15"/>
  <c r="BB28" i="15"/>
  <c r="BC28" i="15"/>
  <c r="BD28" i="15"/>
  <c r="BE28" i="15"/>
  <c r="BF28" i="15"/>
  <c r="BA29" i="15"/>
  <c r="BB29" i="15"/>
  <c r="BC29" i="15"/>
  <c r="BD29" i="15"/>
  <c r="BE29" i="15"/>
  <c r="BF29" i="15"/>
  <c r="BA30" i="15"/>
  <c r="BB30" i="15"/>
  <c r="BC30" i="15"/>
  <c r="BD30" i="15"/>
  <c r="BE30" i="15"/>
  <c r="BF30" i="15"/>
  <c r="BA31" i="15"/>
  <c r="BB31" i="15"/>
  <c r="BC31" i="15"/>
  <c r="BD31" i="15"/>
  <c r="BE31" i="15"/>
  <c r="BF31" i="15"/>
  <c r="BA32" i="15"/>
  <c r="BB32" i="15"/>
  <c r="BC32" i="15"/>
  <c r="BD32" i="15"/>
  <c r="BE32" i="15"/>
  <c r="BF32" i="15"/>
  <c r="BA33" i="15"/>
  <c r="BB33" i="15"/>
  <c r="BC33" i="15"/>
  <c r="BD33" i="15"/>
  <c r="BE33" i="15"/>
  <c r="BF33" i="15"/>
  <c r="BA34" i="15"/>
  <c r="BB34" i="15"/>
  <c r="BC34" i="15"/>
  <c r="BD34" i="15"/>
  <c r="BE34" i="15"/>
  <c r="BF34" i="15"/>
  <c r="BA35" i="15"/>
  <c r="BB35" i="15"/>
  <c r="BC35" i="15"/>
  <c r="BD35" i="15"/>
  <c r="BE35" i="15"/>
  <c r="BF35" i="15"/>
  <c r="BA36" i="15"/>
  <c r="BB36" i="15"/>
  <c r="BC36" i="15"/>
  <c r="BD36" i="15"/>
  <c r="BE36" i="15"/>
  <c r="BF36" i="15"/>
  <c r="BA37" i="15"/>
  <c r="BB37" i="15"/>
  <c r="BC37" i="15"/>
  <c r="BD37" i="15"/>
  <c r="BE37" i="15"/>
  <c r="BF37" i="15"/>
  <c r="BA38" i="15"/>
  <c r="BB38" i="15"/>
  <c r="BC38" i="15"/>
  <c r="BD38" i="15"/>
  <c r="BE38" i="15"/>
  <c r="BF38" i="15"/>
  <c r="BA39" i="15"/>
  <c r="BB39" i="15"/>
  <c r="BC39" i="15"/>
  <c r="BD39" i="15"/>
  <c r="BE39" i="15"/>
  <c r="BF39" i="15"/>
  <c r="BA40" i="15"/>
  <c r="BB40" i="15"/>
  <c r="BC40" i="15"/>
  <c r="BD40" i="15"/>
  <c r="BE40" i="15"/>
  <c r="BF40" i="15"/>
  <c r="BA41" i="15"/>
  <c r="BB41" i="15"/>
  <c r="BC41" i="15"/>
  <c r="BD41" i="15"/>
  <c r="BE41" i="15"/>
  <c r="BF41" i="15"/>
  <c r="BA42" i="15"/>
  <c r="BB42" i="15"/>
  <c r="BC42" i="15"/>
  <c r="BD42" i="15"/>
  <c r="BE42" i="15"/>
  <c r="BF42" i="15"/>
  <c r="BA43" i="15"/>
  <c r="BB43" i="15"/>
  <c r="BC43" i="15"/>
  <c r="BD43" i="15"/>
  <c r="BE43" i="15"/>
  <c r="BF43" i="15"/>
  <c r="BA44" i="15"/>
  <c r="BB44" i="15"/>
  <c r="BC44" i="15"/>
  <c r="BD44" i="15"/>
  <c r="BE44" i="15"/>
  <c r="BF44" i="15"/>
  <c r="BA45" i="15"/>
  <c r="BB45" i="15"/>
  <c r="BC45" i="15"/>
  <c r="BD45" i="15"/>
  <c r="BE45" i="15"/>
  <c r="BF45" i="15"/>
  <c r="BA46" i="15"/>
  <c r="BB46" i="15"/>
  <c r="BC46" i="15"/>
  <c r="BD46" i="15"/>
  <c r="BE46" i="15"/>
  <c r="BF46" i="15"/>
  <c r="BA47" i="15"/>
  <c r="BB47" i="15"/>
  <c r="BC47" i="15"/>
  <c r="BD47" i="15"/>
  <c r="BE47" i="15"/>
  <c r="BF47" i="15"/>
  <c r="BA48" i="15"/>
  <c r="BB48" i="15"/>
  <c r="BC48" i="15"/>
  <c r="BD48" i="15"/>
  <c r="BE48" i="15"/>
  <c r="BF48" i="15"/>
  <c r="BA49" i="15"/>
  <c r="BB49" i="15"/>
  <c r="BC49" i="15"/>
  <c r="BD49" i="15"/>
  <c r="BE49" i="15"/>
  <c r="BF49" i="15"/>
  <c r="BB8" i="15"/>
  <c r="BC8" i="15"/>
  <c r="BD8" i="15"/>
  <c r="BE8" i="15"/>
  <c r="BF8" i="15"/>
  <c r="BA8" i="15"/>
  <c r="BV9" i="1"/>
  <c r="BW9" i="1"/>
  <c r="BX9" i="1"/>
  <c r="BY9" i="1"/>
  <c r="BZ9" i="1"/>
  <c r="CA9" i="1"/>
  <c r="CB9" i="1"/>
  <c r="CC9" i="1"/>
  <c r="CD9" i="1"/>
  <c r="BV10" i="1"/>
  <c r="BW10" i="1"/>
  <c r="BX10" i="1"/>
  <c r="BY10" i="1"/>
  <c r="BZ10" i="1"/>
  <c r="CA10" i="1"/>
  <c r="CB10" i="1"/>
  <c r="CC10" i="1"/>
  <c r="CD10" i="1"/>
  <c r="BV11" i="1"/>
  <c r="BW11" i="1"/>
  <c r="BX11" i="1"/>
  <c r="BY11" i="1"/>
  <c r="BZ11" i="1"/>
  <c r="CA11" i="1"/>
  <c r="CB11" i="1"/>
  <c r="CC11" i="1"/>
  <c r="CD11" i="1"/>
  <c r="BV12" i="1"/>
  <c r="BW12" i="1"/>
  <c r="BX12" i="1"/>
  <c r="BY12" i="1"/>
  <c r="BZ12" i="1"/>
  <c r="CA12" i="1"/>
  <c r="CB12" i="1"/>
  <c r="CC12" i="1"/>
  <c r="CD12" i="1"/>
  <c r="BV13" i="1"/>
  <c r="BW13" i="1"/>
  <c r="BX13" i="1"/>
  <c r="BY13" i="1"/>
  <c r="BZ13" i="1"/>
  <c r="CA13" i="1"/>
  <c r="CB13" i="1"/>
  <c r="CC13" i="1"/>
  <c r="CD13" i="1"/>
  <c r="BV14" i="1"/>
  <c r="BW14" i="1"/>
  <c r="BX14" i="1"/>
  <c r="BY14" i="1"/>
  <c r="BZ14" i="1"/>
  <c r="CA14" i="1"/>
  <c r="CB14" i="1"/>
  <c r="CC14" i="1"/>
  <c r="CD14" i="1"/>
  <c r="BV15" i="1"/>
  <c r="BW15" i="1"/>
  <c r="BX15" i="1"/>
  <c r="BY15" i="1"/>
  <c r="BZ15" i="1"/>
  <c r="CA15" i="1"/>
  <c r="CB15" i="1"/>
  <c r="CC15" i="1"/>
  <c r="CD15" i="1"/>
  <c r="BV16" i="1"/>
  <c r="BW16" i="1"/>
  <c r="BX16" i="1"/>
  <c r="BY16" i="1"/>
  <c r="BZ16" i="1"/>
  <c r="CA16" i="1"/>
  <c r="CB16" i="1"/>
  <c r="CC16" i="1"/>
  <c r="CD16" i="1"/>
  <c r="BV17" i="1"/>
  <c r="BW17" i="1"/>
  <c r="BX17" i="1"/>
  <c r="BY17" i="1"/>
  <c r="BZ17" i="1"/>
  <c r="CA17" i="1"/>
  <c r="CB17" i="1"/>
  <c r="CC17" i="1"/>
  <c r="CD17" i="1"/>
  <c r="BV18" i="1"/>
  <c r="BW18" i="1"/>
  <c r="BX18" i="1"/>
  <c r="BY18" i="1"/>
  <c r="BZ18" i="1"/>
  <c r="CA18" i="1"/>
  <c r="CB18" i="1"/>
  <c r="CC18" i="1"/>
  <c r="CD18" i="1"/>
  <c r="BV19" i="1"/>
  <c r="BW19" i="1"/>
  <c r="BX19" i="1"/>
  <c r="BY19" i="1"/>
  <c r="BZ19" i="1"/>
  <c r="CA19" i="1"/>
  <c r="CB19" i="1"/>
  <c r="CC19" i="1"/>
  <c r="CD19" i="1"/>
  <c r="BV20" i="1"/>
  <c r="BW20" i="1"/>
  <c r="BX20" i="1"/>
  <c r="BY20" i="1"/>
  <c r="BZ20" i="1"/>
  <c r="CA20" i="1"/>
  <c r="CB20" i="1"/>
  <c r="CC20" i="1"/>
  <c r="CD20" i="1"/>
  <c r="BV21" i="1"/>
  <c r="BW21" i="1"/>
  <c r="BX21" i="1"/>
  <c r="BY21" i="1"/>
  <c r="BZ21" i="1"/>
  <c r="CA21" i="1"/>
  <c r="CB21" i="1"/>
  <c r="CC21" i="1"/>
  <c r="CD21" i="1"/>
  <c r="BV22" i="1"/>
  <c r="BW22" i="1"/>
  <c r="BX22" i="1"/>
  <c r="BY22" i="1"/>
  <c r="BZ22" i="1"/>
  <c r="CA22" i="1"/>
  <c r="CB22" i="1"/>
  <c r="CC22" i="1"/>
  <c r="CD22" i="1"/>
  <c r="BV23" i="1"/>
  <c r="BW23" i="1"/>
  <c r="BX23" i="1"/>
  <c r="BY23" i="1"/>
  <c r="BZ23" i="1"/>
  <c r="CA23" i="1"/>
  <c r="CB23" i="1"/>
  <c r="CC23" i="1"/>
  <c r="CD23" i="1"/>
  <c r="BV24" i="1"/>
  <c r="BW24" i="1"/>
  <c r="BX24" i="1"/>
  <c r="BY24" i="1"/>
  <c r="BZ24" i="1"/>
  <c r="CA24" i="1"/>
  <c r="CB24" i="1"/>
  <c r="CC24" i="1"/>
  <c r="CD24" i="1"/>
  <c r="BV25" i="1"/>
  <c r="BW25" i="1"/>
  <c r="BX25" i="1"/>
  <c r="BY25" i="1"/>
  <c r="BZ25" i="1"/>
  <c r="CA25" i="1"/>
  <c r="CB25" i="1"/>
  <c r="CC25" i="1"/>
  <c r="CD25" i="1"/>
  <c r="BV26" i="1"/>
  <c r="BW26" i="1"/>
  <c r="BX26" i="1"/>
  <c r="BY26" i="1"/>
  <c r="BZ26" i="1"/>
  <c r="CA26" i="1"/>
  <c r="CB26" i="1"/>
  <c r="CC26" i="1"/>
  <c r="CD26" i="1"/>
  <c r="BV27" i="1"/>
  <c r="BW27" i="1"/>
  <c r="BX27" i="1"/>
  <c r="BY27" i="1"/>
  <c r="BZ27" i="1"/>
  <c r="CA27" i="1"/>
  <c r="CB27" i="1"/>
  <c r="CC27" i="1"/>
  <c r="CD27" i="1"/>
  <c r="BV28" i="1"/>
  <c r="BW28" i="1"/>
  <c r="BX28" i="1"/>
  <c r="BY28" i="1"/>
  <c r="BZ28" i="1"/>
  <c r="CA28" i="1"/>
  <c r="CB28" i="1"/>
  <c r="CC28" i="1"/>
  <c r="CD28" i="1"/>
  <c r="BV29" i="1"/>
  <c r="BW29" i="1"/>
  <c r="BX29" i="1"/>
  <c r="BY29" i="1"/>
  <c r="BZ29" i="1"/>
  <c r="CA29" i="1"/>
  <c r="CB29" i="1"/>
  <c r="CC29" i="1"/>
  <c r="CD29" i="1"/>
  <c r="BV30" i="1"/>
  <c r="BW30" i="1"/>
  <c r="BX30" i="1"/>
  <c r="BY30" i="1"/>
  <c r="BZ30" i="1"/>
  <c r="CA30" i="1"/>
  <c r="CB30" i="1"/>
  <c r="CC30" i="1"/>
  <c r="CD30" i="1"/>
  <c r="BV31" i="1"/>
  <c r="BW31" i="1"/>
  <c r="BX31" i="1"/>
  <c r="BY31" i="1"/>
  <c r="BZ31" i="1"/>
  <c r="CA31" i="1"/>
  <c r="CB31" i="1"/>
  <c r="CC31" i="1"/>
  <c r="CD31" i="1"/>
  <c r="BV32" i="1"/>
  <c r="BW32" i="1"/>
  <c r="BX32" i="1"/>
  <c r="BY32" i="1"/>
  <c r="BZ32" i="1"/>
  <c r="CA32" i="1"/>
  <c r="CB32" i="1"/>
  <c r="CC32" i="1"/>
  <c r="CD32" i="1"/>
  <c r="BV33" i="1"/>
  <c r="BW33" i="1"/>
  <c r="BX33" i="1"/>
  <c r="BY33" i="1"/>
  <c r="BZ33" i="1"/>
  <c r="CA33" i="1"/>
  <c r="CB33" i="1"/>
  <c r="CC33" i="1"/>
  <c r="CD33" i="1"/>
  <c r="BV34" i="1"/>
  <c r="BW34" i="1"/>
  <c r="BX34" i="1"/>
  <c r="BY34" i="1"/>
  <c r="BZ34" i="1"/>
  <c r="CA34" i="1"/>
  <c r="CB34" i="1"/>
  <c r="CC34" i="1"/>
  <c r="CD34" i="1"/>
  <c r="BV35" i="1"/>
  <c r="BW35" i="1"/>
  <c r="BX35" i="1"/>
  <c r="BY35" i="1"/>
  <c r="BZ35" i="1"/>
  <c r="CA35" i="1"/>
  <c r="CB35" i="1"/>
  <c r="CC35" i="1"/>
  <c r="CD35" i="1"/>
  <c r="BV36" i="1"/>
  <c r="BW36" i="1"/>
  <c r="BX36" i="1"/>
  <c r="BY36" i="1"/>
  <c r="BZ36" i="1"/>
  <c r="CA36" i="1"/>
  <c r="CB36" i="1"/>
  <c r="CC36" i="1"/>
  <c r="CD36" i="1"/>
  <c r="BV37" i="1"/>
  <c r="BW37" i="1"/>
  <c r="BX37" i="1"/>
  <c r="BY37" i="1"/>
  <c r="BZ37" i="1"/>
  <c r="CA37" i="1"/>
  <c r="CB37" i="1"/>
  <c r="CC37" i="1"/>
  <c r="CD37" i="1"/>
  <c r="BV38" i="1"/>
  <c r="BW38" i="1"/>
  <c r="BX38" i="1"/>
  <c r="BY38" i="1"/>
  <c r="BZ38" i="1"/>
  <c r="CA38" i="1"/>
  <c r="CB38" i="1"/>
  <c r="CC38" i="1"/>
  <c r="CD38" i="1"/>
  <c r="BV39" i="1"/>
  <c r="BW39" i="1"/>
  <c r="BX39" i="1"/>
  <c r="BY39" i="1"/>
  <c r="BZ39" i="1"/>
  <c r="CA39" i="1"/>
  <c r="CB39" i="1"/>
  <c r="CC39" i="1"/>
  <c r="CD39" i="1"/>
  <c r="BV40" i="1"/>
  <c r="BW40" i="1"/>
  <c r="BX40" i="1"/>
  <c r="BY40" i="1"/>
  <c r="BZ40" i="1"/>
  <c r="CA40" i="1"/>
  <c r="CB40" i="1"/>
  <c r="CC40" i="1"/>
  <c r="CD40" i="1"/>
  <c r="BV41" i="1"/>
  <c r="BW41" i="1"/>
  <c r="BX41" i="1"/>
  <c r="BY41" i="1"/>
  <c r="BZ41" i="1"/>
  <c r="CA41" i="1"/>
  <c r="CB41" i="1"/>
  <c r="CC41" i="1"/>
  <c r="CD41" i="1"/>
  <c r="BV42" i="1"/>
  <c r="BW42" i="1"/>
  <c r="BX42" i="1"/>
  <c r="BY42" i="1"/>
  <c r="BZ42" i="1"/>
  <c r="CA42" i="1"/>
  <c r="CB42" i="1"/>
  <c r="CC42" i="1"/>
  <c r="CD42" i="1"/>
  <c r="BV43" i="1"/>
  <c r="BW43" i="1"/>
  <c r="BX43" i="1"/>
  <c r="BY43" i="1"/>
  <c r="BZ43" i="1"/>
  <c r="CA43" i="1"/>
  <c r="CB43" i="1"/>
  <c r="CC43" i="1"/>
  <c r="CD43" i="1"/>
  <c r="BV44" i="1"/>
  <c r="BW44" i="1"/>
  <c r="BX44" i="1"/>
  <c r="BY44" i="1"/>
  <c r="BZ44" i="1"/>
  <c r="CA44" i="1"/>
  <c r="CB44" i="1"/>
  <c r="CC44" i="1"/>
  <c r="CD44" i="1"/>
  <c r="BV45" i="1"/>
  <c r="BW45" i="1"/>
  <c r="BX45" i="1"/>
  <c r="BY45" i="1"/>
  <c r="BZ45" i="1"/>
  <c r="CA45" i="1"/>
  <c r="CB45" i="1"/>
  <c r="CC45" i="1"/>
  <c r="CD45" i="1"/>
  <c r="BV46" i="1"/>
  <c r="BW46" i="1"/>
  <c r="BX46" i="1"/>
  <c r="BY46" i="1"/>
  <c r="BZ46" i="1"/>
  <c r="CA46" i="1"/>
  <c r="CB46" i="1"/>
  <c r="CC46" i="1"/>
  <c r="CD46" i="1"/>
  <c r="BV47" i="1"/>
  <c r="BW47" i="1"/>
  <c r="BX47" i="1"/>
  <c r="BY47" i="1"/>
  <c r="BZ47" i="1"/>
  <c r="CA47" i="1"/>
  <c r="CB47" i="1"/>
  <c r="CC47" i="1"/>
  <c r="CD47" i="1"/>
  <c r="BV48" i="1"/>
  <c r="BW48" i="1"/>
  <c r="BX48" i="1"/>
  <c r="BY48" i="1"/>
  <c r="BZ48" i="1"/>
  <c r="CA48" i="1"/>
  <c r="CB48" i="1"/>
  <c r="CC48" i="1"/>
  <c r="CD48" i="1"/>
  <c r="BV49" i="1"/>
  <c r="BW49" i="1"/>
  <c r="BX49" i="1"/>
  <c r="BY49" i="1"/>
  <c r="BZ49" i="1"/>
  <c r="CA49" i="1"/>
  <c r="CB49" i="1"/>
  <c r="CC49" i="1"/>
  <c r="CD49" i="1"/>
  <c r="BV50" i="1"/>
  <c r="BW50" i="1"/>
  <c r="BX50" i="1"/>
  <c r="BY50" i="1"/>
  <c r="BZ50" i="1"/>
  <c r="CA50" i="1"/>
  <c r="CB50" i="1"/>
  <c r="CC50" i="1"/>
  <c r="CD50" i="1"/>
  <c r="BV51" i="1"/>
  <c r="BW51" i="1"/>
  <c r="BX51" i="1"/>
  <c r="BY51" i="1"/>
  <c r="BZ51" i="1"/>
  <c r="CA51" i="1"/>
  <c r="CB51" i="1"/>
  <c r="CC51" i="1"/>
  <c r="CD51" i="1"/>
  <c r="BV52" i="1"/>
  <c r="BW52" i="1"/>
  <c r="BX52" i="1"/>
  <c r="BY52" i="1"/>
  <c r="BZ52" i="1"/>
  <c r="CA52" i="1"/>
  <c r="CB52" i="1"/>
  <c r="CC52" i="1"/>
  <c r="CD52" i="1"/>
  <c r="BV53" i="1"/>
  <c r="BW53" i="1"/>
  <c r="BX53" i="1"/>
  <c r="BY53" i="1"/>
  <c r="BZ53" i="1"/>
  <c r="CA53" i="1"/>
  <c r="CB53" i="1"/>
  <c r="CC53" i="1"/>
  <c r="CD53" i="1"/>
  <c r="BV54" i="1"/>
  <c r="BW54" i="1"/>
  <c r="BX54" i="1"/>
  <c r="BY54" i="1"/>
  <c r="BZ54" i="1"/>
  <c r="CA54" i="1"/>
  <c r="CB54" i="1"/>
  <c r="CC54" i="1"/>
  <c r="CD54" i="1"/>
  <c r="BV55" i="1"/>
  <c r="BW55" i="1"/>
  <c r="BX55" i="1"/>
  <c r="BY55" i="1"/>
  <c r="BZ55" i="1"/>
  <c r="CA55" i="1"/>
  <c r="CB55" i="1"/>
  <c r="CC55" i="1"/>
  <c r="CD55" i="1"/>
  <c r="BV56" i="1"/>
  <c r="BW56" i="1"/>
  <c r="BX56" i="1"/>
  <c r="BY56" i="1"/>
  <c r="BZ56" i="1"/>
  <c r="CA56" i="1"/>
  <c r="CB56" i="1"/>
  <c r="CC56" i="1"/>
  <c r="CD56" i="1"/>
  <c r="BV57" i="1"/>
  <c r="BW57" i="1"/>
  <c r="BX57" i="1"/>
  <c r="BY57" i="1"/>
  <c r="BZ57" i="1"/>
  <c r="CA57" i="1"/>
  <c r="CB57" i="1"/>
  <c r="CC57" i="1"/>
  <c r="CD57" i="1"/>
  <c r="BV58" i="1"/>
  <c r="BW58" i="1"/>
  <c r="BX58" i="1"/>
  <c r="BY58" i="1"/>
  <c r="BZ58" i="1"/>
  <c r="CA58" i="1"/>
  <c r="CB58" i="1"/>
  <c r="CC58" i="1"/>
  <c r="CD58" i="1"/>
  <c r="BV59" i="1"/>
  <c r="BW59" i="1"/>
  <c r="BX59" i="1"/>
  <c r="BY59" i="1"/>
  <c r="BZ59" i="1"/>
  <c r="CA59" i="1"/>
  <c r="CB59" i="1"/>
  <c r="CC59" i="1"/>
  <c r="CD59" i="1"/>
  <c r="BV60" i="1"/>
  <c r="BW60" i="1"/>
  <c r="BX60" i="1"/>
  <c r="BY60" i="1"/>
  <c r="BZ60" i="1"/>
  <c r="CA60" i="1"/>
  <c r="CB60" i="1"/>
  <c r="CC60" i="1"/>
  <c r="CD60" i="1"/>
  <c r="BV61" i="1"/>
  <c r="BW61" i="1"/>
  <c r="BX61" i="1"/>
  <c r="BY61" i="1"/>
  <c r="BZ61" i="1"/>
  <c r="CA61" i="1"/>
  <c r="CB61" i="1"/>
  <c r="CC61" i="1"/>
  <c r="CD61" i="1"/>
  <c r="BV62" i="1"/>
  <c r="BW62" i="1"/>
  <c r="BX62" i="1"/>
  <c r="BY62" i="1"/>
  <c r="BZ62" i="1"/>
  <c r="CA62" i="1"/>
  <c r="CB62" i="1"/>
  <c r="CC62" i="1"/>
  <c r="CD62" i="1"/>
  <c r="BV63" i="1"/>
  <c r="BW63" i="1"/>
  <c r="BX63" i="1"/>
  <c r="BY63" i="1"/>
  <c r="BZ63" i="1"/>
  <c r="CA63" i="1"/>
  <c r="CB63" i="1"/>
  <c r="CC63" i="1"/>
  <c r="CD63" i="1"/>
  <c r="BV64" i="1"/>
  <c r="BW64" i="1"/>
  <c r="BX64" i="1"/>
  <c r="BY64" i="1"/>
  <c r="BZ64" i="1"/>
  <c r="CA64" i="1"/>
  <c r="CB64" i="1"/>
  <c r="CC64" i="1"/>
  <c r="CD64" i="1"/>
  <c r="BV65" i="1"/>
  <c r="BW65" i="1"/>
  <c r="BX65" i="1"/>
  <c r="BY65" i="1"/>
  <c r="BZ65" i="1"/>
  <c r="CA65" i="1"/>
  <c r="CB65" i="1"/>
  <c r="CC65" i="1"/>
  <c r="CD65" i="1"/>
  <c r="BV66" i="1"/>
  <c r="BW66" i="1"/>
  <c r="BX66" i="1"/>
  <c r="BY66" i="1"/>
  <c r="BZ66" i="1"/>
  <c r="CA66" i="1"/>
  <c r="CB66" i="1"/>
  <c r="CC66" i="1"/>
  <c r="CD66" i="1"/>
  <c r="BV67" i="1"/>
  <c r="BW67" i="1"/>
  <c r="BX67" i="1"/>
  <c r="BY67" i="1"/>
  <c r="BZ67" i="1"/>
  <c r="CA67" i="1"/>
  <c r="CB67" i="1"/>
  <c r="CC67" i="1"/>
  <c r="CD67" i="1"/>
  <c r="BW8" i="1"/>
  <c r="BX8" i="1"/>
  <c r="BY8" i="1"/>
  <c r="BZ8" i="1"/>
  <c r="CA8" i="1"/>
  <c r="CB8" i="1"/>
  <c r="CC8" i="1"/>
  <c r="CD8" i="1"/>
  <c r="BV8" i="1"/>
  <c r="CA9" i="10"/>
  <c r="CB9" i="10"/>
  <c r="CC9" i="10"/>
  <c r="CD9" i="10"/>
  <c r="CE9" i="10"/>
  <c r="CF9" i="10"/>
  <c r="CG9" i="10"/>
  <c r="CH9" i="10"/>
  <c r="CI9" i="10"/>
  <c r="CJ9" i="10"/>
  <c r="CK9" i="10"/>
  <c r="CA10" i="10"/>
  <c r="CB10" i="10"/>
  <c r="CC10" i="10"/>
  <c r="CD10" i="10"/>
  <c r="CE10" i="10"/>
  <c r="CF10" i="10"/>
  <c r="CG10" i="10"/>
  <c r="CH10" i="10"/>
  <c r="CI10" i="10"/>
  <c r="CJ10" i="10"/>
  <c r="CK10" i="10"/>
  <c r="CA11" i="10"/>
  <c r="CB11" i="10"/>
  <c r="CC11" i="10"/>
  <c r="CD11" i="10"/>
  <c r="CE11" i="10"/>
  <c r="CF11" i="10"/>
  <c r="CG11" i="10"/>
  <c r="CH11" i="10"/>
  <c r="CI11" i="10"/>
  <c r="CJ11" i="10"/>
  <c r="CK11" i="10"/>
  <c r="CA12" i="10"/>
  <c r="CB12" i="10"/>
  <c r="CC12" i="10"/>
  <c r="CD12" i="10"/>
  <c r="CE12" i="10"/>
  <c r="CF12" i="10"/>
  <c r="CG12" i="10"/>
  <c r="CH12" i="10"/>
  <c r="CI12" i="10"/>
  <c r="CJ12" i="10"/>
  <c r="CK12" i="10"/>
  <c r="CA13" i="10"/>
  <c r="CB13" i="10"/>
  <c r="CC13" i="10"/>
  <c r="CD13" i="10"/>
  <c r="CE13" i="10"/>
  <c r="CF13" i="10"/>
  <c r="CG13" i="10"/>
  <c r="CH13" i="10"/>
  <c r="CI13" i="10"/>
  <c r="CJ13" i="10"/>
  <c r="CK13" i="10"/>
  <c r="CA14" i="10"/>
  <c r="CB14" i="10"/>
  <c r="CC14" i="10"/>
  <c r="CD14" i="10"/>
  <c r="CE14" i="10"/>
  <c r="CF14" i="10"/>
  <c r="CG14" i="10"/>
  <c r="CH14" i="10"/>
  <c r="CI14" i="10"/>
  <c r="CJ14" i="10"/>
  <c r="CK14" i="10"/>
  <c r="CA15" i="10"/>
  <c r="CB15" i="10"/>
  <c r="CC15" i="10"/>
  <c r="CD15" i="10"/>
  <c r="CE15" i="10"/>
  <c r="CF15" i="10"/>
  <c r="CG15" i="10"/>
  <c r="CH15" i="10"/>
  <c r="CI15" i="10"/>
  <c r="CJ15" i="10"/>
  <c r="CK15" i="10"/>
  <c r="CA16" i="10"/>
  <c r="CB16" i="10"/>
  <c r="CC16" i="10"/>
  <c r="CD16" i="10"/>
  <c r="CE16" i="10"/>
  <c r="CF16" i="10"/>
  <c r="CG16" i="10"/>
  <c r="CH16" i="10"/>
  <c r="CI16" i="10"/>
  <c r="CJ16" i="10"/>
  <c r="CK16" i="10"/>
  <c r="CA17" i="10"/>
  <c r="CB17" i="10"/>
  <c r="CC17" i="10"/>
  <c r="CD17" i="10"/>
  <c r="CE17" i="10"/>
  <c r="CF17" i="10"/>
  <c r="CG17" i="10"/>
  <c r="CH17" i="10"/>
  <c r="CI17" i="10"/>
  <c r="CJ17" i="10"/>
  <c r="CK17" i="10"/>
  <c r="CA18" i="10"/>
  <c r="CB18" i="10"/>
  <c r="CC18" i="10"/>
  <c r="CD18" i="10"/>
  <c r="CE18" i="10"/>
  <c r="CF18" i="10"/>
  <c r="CG18" i="10"/>
  <c r="CH18" i="10"/>
  <c r="CI18" i="10"/>
  <c r="CJ18" i="10"/>
  <c r="CK18" i="10"/>
  <c r="CA19" i="10"/>
  <c r="CB19" i="10"/>
  <c r="CC19" i="10"/>
  <c r="CD19" i="10"/>
  <c r="CE19" i="10"/>
  <c r="CF19" i="10"/>
  <c r="CG19" i="10"/>
  <c r="CH19" i="10"/>
  <c r="CI19" i="10"/>
  <c r="CJ19" i="10"/>
  <c r="CK19" i="10"/>
  <c r="CA20" i="10"/>
  <c r="CB20" i="10"/>
  <c r="CC20" i="10"/>
  <c r="CD20" i="10"/>
  <c r="CE20" i="10"/>
  <c r="CF20" i="10"/>
  <c r="CG20" i="10"/>
  <c r="CH20" i="10"/>
  <c r="CI20" i="10"/>
  <c r="CJ20" i="10"/>
  <c r="CK20" i="10"/>
  <c r="CA21" i="10"/>
  <c r="CB21" i="10"/>
  <c r="CC21" i="10"/>
  <c r="CD21" i="10"/>
  <c r="CE21" i="10"/>
  <c r="CF21" i="10"/>
  <c r="CG21" i="10"/>
  <c r="CH21" i="10"/>
  <c r="CI21" i="10"/>
  <c r="CJ21" i="10"/>
  <c r="CK21" i="10"/>
  <c r="CA22" i="10"/>
  <c r="CB22" i="10"/>
  <c r="CC22" i="10"/>
  <c r="CD22" i="10"/>
  <c r="CE22" i="10"/>
  <c r="CF22" i="10"/>
  <c r="CG22" i="10"/>
  <c r="CH22" i="10"/>
  <c r="CI22" i="10"/>
  <c r="CJ22" i="10"/>
  <c r="CK22" i="10"/>
  <c r="CA23" i="10"/>
  <c r="CB23" i="10"/>
  <c r="CC23" i="10"/>
  <c r="CD23" i="10"/>
  <c r="CE23" i="10"/>
  <c r="CF23" i="10"/>
  <c r="CG23" i="10"/>
  <c r="CH23" i="10"/>
  <c r="CI23" i="10"/>
  <c r="CJ23" i="10"/>
  <c r="CK23" i="10"/>
  <c r="CA24" i="10"/>
  <c r="CB24" i="10"/>
  <c r="CC24" i="10"/>
  <c r="CD24" i="10"/>
  <c r="CE24" i="10"/>
  <c r="CF24" i="10"/>
  <c r="CG24" i="10"/>
  <c r="CH24" i="10"/>
  <c r="CI24" i="10"/>
  <c r="CJ24" i="10"/>
  <c r="CK24" i="10"/>
  <c r="CA25" i="10"/>
  <c r="CB25" i="10"/>
  <c r="CC25" i="10"/>
  <c r="CD25" i="10"/>
  <c r="CE25" i="10"/>
  <c r="CF25" i="10"/>
  <c r="CG25" i="10"/>
  <c r="CH25" i="10"/>
  <c r="CI25" i="10"/>
  <c r="CJ25" i="10"/>
  <c r="CK25" i="10"/>
  <c r="CA26" i="10"/>
  <c r="CB26" i="10"/>
  <c r="CC26" i="10"/>
  <c r="CD26" i="10"/>
  <c r="CE26" i="10"/>
  <c r="CF26" i="10"/>
  <c r="CG26" i="10"/>
  <c r="CH26" i="10"/>
  <c r="CI26" i="10"/>
  <c r="CJ26" i="10"/>
  <c r="CK26" i="10"/>
  <c r="CA27" i="10"/>
  <c r="CB27" i="10"/>
  <c r="CC27" i="10"/>
  <c r="CD27" i="10"/>
  <c r="CE27" i="10"/>
  <c r="CF27" i="10"/>
  <c r="CG27" i="10"/>
  <c r="CH27" i="10"/>
  <c r="CI27" i="10"/>
  <c r="CJ27" i="10"/>
  <c r="CK27" i="10"/>
  <c r="CA28" i="10"/>
  <c r="CB28" i="10"/>
  <c r="CC28" i="10"/>
  <c r="CD28" i="10"/>
  <c r="CE28" i="10"/>
  <c r="CF28" i="10"/>
  <c r="CG28" i="10"/>
  <c r="CH28" i="10"/>
  <c r="CI28" i="10"/>
  <c r="CJ28" i="10"/>
  <c r="CK28" i="10"/>
  <c r="CA29" i="10"/>
  <c r="CB29" i="10"/>
  <c r="CC29" i="10"/>
  <c r="CD29" i="10"/>
  <c r="CE29" i="10"/>
  <c r="CF29" i="10"/>
  <c r="CG29" i="10"/>
  <c r="CH29" i="10"/>
  <c r="CI29" i="10"/>
  <c r="CJ29" i="10"/>
  <c r="CK29" i="10"/>
  <c r="CA30" i="10"/>
  <c r="CB30" i="10"/>
  <c r="CC30" i="10"/>
  <c r="CD30" i="10"/>
  <c r="CE30" i="10"/>
  <c r="CF30" i="10"/>
  <c r="CG30" i="10"/>
  <c r="CH30" i="10"/>
  <c r="CI30" i="10"/>
  <c r="CJ30" i="10"/>
  <c r="CK30" i="10"/>
  <c r="CA31" i="10"/>
  <c r="CB31" i="10"/>
  <c r="CC31" i="10"/>
  <c r="CD31" i="10"/>
  <c r="CE31" i="10"/>
  <c r="CF31" i="10"/>
  <c r="CG31" i="10"/>
  <c r="CH31" i="10"/>
  <c r="CI31" i="10"/>
  <c r="CJ31" i="10"/>
  <c r="CK31" i="10"/>
  <c r="CA32" i="10"/>
  <c r="CB32" i="10"/>
  <c r="CC32" i="10"/>
  <c r="CD32" i="10"/>
  <c r="CE32" i="10"/>
  <c r="CF32" i="10"/>
  <c r="CG32" i="10"/>
  <c r="CH32" i="10"/>
  <c r="CI32" i="10"/>
  <c r="CJ32" i="10"/>
  <c r="CK32" i="10"/>
  <c r="CA33" i="10"/>
  <c r="CB33" i="10"/>
  <c r="CC33" i="10"/>
  <c r="CD33" i="10"/>
  <c r="CE33" i="10"/>
  <c r="CF33" i="10"/>
  <c r="CG33" i="10"/>
  <c r="CH33" i="10"/>
  <c r="CI33" i="10"/>
  <c r="CJ33" i="10"/>
  <c r="CK33" i="10"/>
  <c r="CA34" i="10"/>
  <c r="CB34" i="10"/>
  <c r="CC34" i="10"/>
  <c r="CD34" i="10"/>
  <c r="CE34" i="10"/>
  <c r="CF34" i="10"/>
  <c r="CG34" i="10"/>
  <c r="CH34" i="10"/>
  <c r="CI34" i="10"/>
  <c r="CJ34" i="10"/>
  <c r="CK34" i="10"/>
  <c r="CA35" i="10"/>
  <c r="CB35" i="10"/>
  <c r="CC35" i="10"/>
  <c r="CD35" i="10"/>
  <c r="CE35" i="10"/>
  <c r="CF35" i="10"/>
  <c r="CG35" i="10"/>
  <c r="CH35" i="10"/>
  <c r="CI35" i="10"/>
  <c r="CJ35" i="10"/>
  <c r="CK35" i="10"/>
  <c r="CA36" i="10"/>
  <c r="CB36" i="10"/>
  <c r="CC36" i="10"/>
  <c r="CD36" i="10"/>
  <c r="CE36" i="10"/>
  <c r="CF36" i="10"/>
  <c r="CG36" i="10"/>
  <c r="CH36" i="10"/>
  <c r="CI36" i="10"/>
  <c r="CJ36" i="10"/>
  <c r="CK36" i="10"/>
  <c r="CA37" i="10"/>
  <c r="CB37" i="10"/>
  <c r="CC37" i="10"/>
  <c r="CD37" i="10"/>
  <c r="CE37" i="10"/>
  <c r="CF37" i="10"/>
  <c r="CG37" i="10"/>
  <c r="CH37" i="10"/>
  <c r="CI37" i="10"/>
  <c r="CJ37" i="10"/>
  <c r="CK37" i="10"/>
  <c r="CA38" i="10"/>
  <c r="CB38" i="10"/>
  <c r="CC38" i="10"/>
  <c r="CD38" i="10"/>
  <c r="CE38" i="10"/>
  <c r="CF38" i="10"/>
  <c r="CG38" i="10"/>
  <c r="CH38" i="10"/>
  <c r="CI38" i="10"/>
  <c r="CJ38" i="10"/>
  <c r="CK38" i="10"/>
  <c r="CA39" i="10"/>
  <c r="CB39" i="10"/>
  <c r="CC39" i="10"/>
  <c r="CD39" i="10"/>
  <c r="CE39" i="10"/>
  <c r="CF39" i="10"/>
  <c r="CG39" i="10"/>
  <c r="CH39" i="10"/>
  <c r="CI39" i="10"/>
  <c r="CJ39" i="10"/>
  <c r="CK39" i="10"/>
  <c r="CA40" i="10"/>
  <c r="CB40" i="10"/>
  <c r="CC40" i="10"/>
  <c r="CD40" i="10"/>
  <c r="CE40" i="10"/>
  <c r="CF40" i="10"/>
  <c r="CG40" i="10"/>
  <c r="CH40" i="10"/>
  <c r="CI40" i="10"/>
  <c r="CJ40" i="10"/>
  <c r="CK40" i="10"/>
  <c r="CA41" i="10"/>
  <c r="CB41" i="10"/>
  <c r="CC41" i="10"/>
  <c r="CD41" i="10"/>
  <c r="CE41" i="10"/>
  <c r="CF41" i="10"/>
  <c r="CG41" i="10"/>
  <c r="CH41" i="10"/>
  <c r="CI41" i="10"/>
  <c r="CJ41" i="10"/>
  <c r="CK41" i="10"/>
  <c r="CA42" i="10"/>
  <c r="CB42" i="10"/>
  <c r="CC42" i="10"/>
  <c r="CD42" i="10"/>
  <c r="CE42" i="10"/>
  <c r="CF42" i="10"/>
  <c r="CG42" i="10"/>
  <c r="CH42" i="10"/>
  <c r="CI42" i="10"/>
  <c r="CJ42" i="10"/>
  <c r="CK42" i="10"/>
  <c r="CA43" i="10"/>
  <c r="CB43" i="10"/>
  <c r="CC43" i="10"/>
  <c r="CD43" i="10"/>
  <c r="CE43" i="10"/>
  <c r="CF43" i="10"/>
  <c r="CG43" i="10"/>
  <c r="CH43" i="10"/>
  <c r="CI43" i="10"/>
  <c r="CJ43" i="10"/>
  <c r="CK43" i="10"/>
  <c r="CA44" i="10"/>
  <c r="CB44" i="10"/>
  <c r="CC44" i="10"/>
  <c r="CD44" i="10"/>
  <c r="CE44" i="10"/>
  <c r="CF44" i="10"/>
  <c r="CG44" i="10"/>
  <c r="CH44" i="10"/>
  <c r="CI44" i="10"/>
  <c r="CJ44" i="10"/>
  <c r="CK44" i="10"/>
  <c r="CA45" i="10"/>
  <c r="CB45" i="10"/>
  <c r="CC45" i="10"/>
  <c r="CD45" i="10"/>
  <c r="CE45" i="10"/>
  <c r="CF45" i="10"/>
  <c r="CG45" i="10"/>
  <c r="CH45" i="10"/>
  <c r="CI45" i="10"/>
  <c r="CJ45" i="10"/>
  <c r="CK45" i="10"/>
  <c r="CA46" i="10"/>
  <c r="CB46" i="10"/>
  <c r="CC46" i="10"/>
  <c r="CD46" i="10"/>
  <c r="CE46" i="10"/>
  <c r="CF46" i="10"/>
  <c r="CG46" i="10"/>
  <c r="CH46" i="10"/>
  <c r="CI46" i="10"/>
  <c r="CJ46" i="10"/>
  <c r="CK46" i="10"/>
  <c r="CA47" i="10"/>
  <c r="CB47" i="10"/>
  <c r="CC47" i="10"/>
  <c r="CD47" i="10"/>
  <c r="CE47" i="10"/>
  <c r="CF47" i="10"/>
  <c r="CG47" i="10"/>
  <c r="CH47" i="10"/>
  <c r="CI47" i="10"/>
  <c r="CJ47" i="10"/>
  <c r="CK47" i="10"/>
  <c r="CA48" i="10"/>
  <c r="CB48" i="10"/>
  <c r="CC48" i="10"/>
  <c r="CD48" i="10"/>
  <c r="CE48" i="10"/>
  <c r="CF48" i="10"/>
  <c r="CG48" i="10"/>
  <c r="CH48" i="10"/>
  <c r="CI48" i="10"/>
  <c r="CJ48" i="10"/>
  <c r="CK48" i="10"/>
  <c r="CA49" i="10"/>
  <c r="CB49" i="10"/>
  <c r="CC49" i="10"/>
  <c r="CD49" i="10"/>
  <c r="CE49" i="10"/>
  <c r="CF49" i="10"/>
  <c r="CG49" i="10"/>
  <c r="CH49" i="10"/>
  <c r="CI49" i="10"/>
  <c r="CJ49" i="10"/>
  <c r="CK49" i="10"/>
  <c r="CA50" i="10"/>
  <c r="CB50" i="10"/>
  <c r="CC50" i="10"/>
  <c r="CD50" i="10"/>
  <c r="CE50" i="10"/>
  <c r="CF50" i="10"/>
  <c r="CG50" i="10"/>
  <c r="CH50" i="10"/>
  <c r="CI50" i="10"/>
  <c r="CJ50" i="10"/>
  <c r="CK50" i="10"/>
  <c r="CA51" i="10"/>
  <c r="CB51" i="10"/>
  <c r="CC51" i="10"/>
  <c r="CD51" i="10"/>
  <c r="CE51" i="10"/>
  <c r="CF51" i="10"/>
  <c r="CG51" i="10"/>
  <c r="CH51" i="10"/>
  <c r="CI51" i="10"/>
  <c r="CJ51" i="10"/>
  <c r="CK51" i="10"/>
  <c r="CA52" i="10"/>
  <c r="CB52" i="10"/>
  <c r="CC52" i="10"/>
  <c r="CD52" i="10"/>
  <c r="CE52" i="10"/>
  <c r="CF52" i="10"/>
  <c r="CG52" i="10"/>
  <c r="CH52" i="10"/>
  <c r="CI52" i="10"/>
  <c r="CJ52" i="10"/>
  <c r="CK52" i="10"/>
  <c r="CA53" i="10"/>
  <c r="CB53" i="10"/>
  <c r="CC53" i="10"/>
  <c r="CD53" i="10"/>
  <c r="CE53" i="10"/>
  <c r="CF53" i="10"/>
  <c r="CG53" i="10"/>
  <c r="CH53" i="10"/>
  <c r="CI53" i="10"/>
  <c r="CJ53" i="10"/>
  <c r="CK53" i="10"/>
  <c r="CA54" i="10"/>
  <c r="CB54" i="10"/>
  <c r="CC54" i="10"/>
  <c r="CD54" i="10"/>
  <c r="CE54" i="10"/>
  <c r="CF54" i="10"/>
  <c r="CG54" i="10"/>
  <c r="CH54" i="10"/>
  <c r="CI54" i="10"/>
  <c r="CJ54" i="10"/>
  <c r="CK54" i="10"/>
  <c r="CA55" i="10"/>
  <c r="CB55" i="10"/>
  <c r="CC55" i="10"/>
  <c r="CD55" i="10"/>
  <c r="CE55" i="10"/>
  <c r="CF55" i="10"/>
  <c r="CG55" i="10"/>
  <c r="CH55" i="10"/>
  <c r="CI55" i="10"/>
  <c r="CJ55" i="10"/>
  <c r="CK55" i="10"/>
  <c r="CA56" i="10"/>
  <c r="CB56" i="10"/>
  <c r="CC56" i="10"/>
  <c r="CD56" i="10"/>
  <c r="CE56" i="10"/>
  <c r="CF56" i="10"/>
  <c r="CG56" i="10"/>
  <c r="CH56" i="10"/>
  <c r="CI56" i="10"/>
  <c r="CJ56" i="10"/>
  <c r="CK56" i="10"/>
  <c r="CA57" i="10"/>
  <c r="CB57" i="10"/>
  <c r="CC57" i="10"/>
  <c r="CD57" i="10"/>
  <c r="CE57" i="10"/>
  <c r="CF57" i="10"/>
  <c r="CG57" i="10"/>
  <c r="CH57" i="10"/>
  <c r="CI57" i="10"/>
  <c r="CJ57" i="10"/>
  <c r="CK57" i="10"/>
  <c r="CA58" i="10"/>
  <c r="CB58" i="10"/>
  <c r="CC58" i="10"/>
  <c r="CD58" i="10"/>
  <c r="CE58" i="10"/>
  <c r="CF58" i="10"/>
  <c r="CG58" i="10"/>
  <c r="CH58" i="10"/>
  <c r="CI58" i="10"/>
  <c r="CJ58" i="10"/>
  <c r="CK58" i="10"/>
  <c r="CA59" i="10"/>
  <c r="CB59" i="10"/>
  <c r="CC59" i="10"/>
  <c r="CD59" i="10"/>
  <c r="CE59" i="10"/>
  <c r="CF59" i="10"/>
  <c r="CG59" i="10"/>
  <c r="CH59" i="10"/>
  <c r="CI59" i="10"/>
  <c r="CJ59" i="10"/>
  <c r="CK59" i="10"/>
  <c r="CA60" i="10"/>
  <c r="CB60" i="10"/>
  <c r="CC60" i="10"/>
  <c r="CD60" i="10"/>
  <c r="CE60" i="10"/>
  <c r="CF60" i="10"/>
  <c r="CG60" i="10"/>
  <c r="CH60" i="10"/>
  <c r="CI60" i="10"/>
  <c r="CJ60" i="10"/>
  <c r="CK60" i="10"/>
  <c r="CA61" i="10"/>
  <c r="CB61" i="10"/>
  <c r="CC61" i="10"/>
  <c r="CD61" i="10"/>
  <c r="CE61" i="10"/>
  <c r="CF61" i="10"/>
  <c r="CG61" i="10"/>
  <c r="CH61" i="10"/>
  <c r="CI61" i="10"/>
  <c r="CJ61" i="10"/>
  <c r="CK61" i="10"/>
  <c r="CA62" i="10"/>
  <c r="CB62" i="10"/>
  <c r="CC62" i="10"/>
  <c r="CD62" i="10"/>
  <c r="CE62" i="10"/>
  <c r="CF62" i="10"/>
  <c r="CG62" i="10"/>
  <c r="CH62" i="10"/>
  <c r="CI62" i="10"/>
  <c r="CJ62" i="10"/>
  <c r="CK62" i="10"/>
  <c r="CA63" i="10"/>
  <c r="CB63" i="10"/>
  <c r="CC63" i="10"/>
  <c r="CD63" i="10"/>
  <c r="CE63" i="10"/>
  <c r="CF63" i="10"/>
  <c r="CG63" i="10"/>
  <c r="CH63" i="10"/>
  <c r="CI63" i="10"/>
  <c r="CJ63" i="10"/>
  <c r="CK63" i="10"/>
  <c r="CA64" i="10"/>
  <c r="CB64" i="10"/>
  <c r="CC64" i="10"/>
  <c r="CD64" i="10"/>
  <c r="CE64" i="10"/>
  <c r="CF64" i="10"/>
  <c r="CG64" i="10"/>
  <c r="CH64" i="10"/>
  <c r="CI64" i="10"/>
  <c r="CJ64" i="10"/>
  <c r="CK64" i="10"/>
  <c r="CA65" i="10"/>
  <c r="CB65" i="10"/>
  <c r="CC65" i="10"/>
  <c r="CD65" i="10"/>
  <c r="CE65" i="10"/>
  <c r="CF65" i="10"/>
  <c r="CG65" i="10"/>
  <c r="CH65" i="10"/>
  <c r="CI65" i="10"/>
  <c r="CJ65" i="10"/>
  <c r="CK65" i="10"/>
  <c r="CA66" i="10"/>
  <c r="CB66" i="10"/>
  <c r="CC66" i="10"/>
  <c r="CD66" i="10"/>
  <c r="CE66" i="10"/>
  <c r="CF66" i="10"/>
  <c r="CG66" i="10"/>
  <c r="CH66" i="10"/>
  <c r="CI66" i="10"/>
  <c r="CJ66" i="10"/>
  <c r="CK66" i="10"/>
  <c r="CA67" i="10"/>
  <c r="CB67" i="10"/>
  <c r="CC67" i="10"/>
  <c r="CD67" i="10"/>
  <c r="CE67" i="10"/>
  <c r="CF67" i="10"/>
  <c r="CG67" i="10"/>
  <c r="CH67" i="10"/>
  <c r="CI67" i="10"/>
  <c r="CJ67" i="10"/>
  <c r="CK67" i="10"/>
  <c r="CB8" i="10"/>
  <c r="CC8" i="10"/>
  <c r="CD8" i="10"/>
  <c r="CE8" i="10"/>
  <c r="CF8" i="10"/>
  <c r="CG8" i="10"/>
  <c r="CH8" i="10"/>
  <c r="CI8" i="10"/>
  <c r="CJ8" i="10"/>
  <c r="CK8" i="10"/>
  <c r="CA8" i="10"/>
  <c r="AX9" i="13"/>
  <c r="AY9" i="13"/>
  <c r="AZ9" i="13"/>
  <c r="BA9" i="13"/>
  <c r="BB9" i="13"/>
  <c r="BC9" i="13"/>
  <c r="AX10" i="13"/>
  <c r="AY10" i="13"/>
  <c r="AZ10" i="13"/>
  <c r="BA10" i="13"/>
  <c r="BB10" i="13"/>
  <c r="BC10" i="13"/>
  <c r="AX11" i="13"/>
  <c r="AY11" i="13"/>
  <c r="AZ11" i="13"/>
  <c r="BA11" i="13"/>
  <c r="BB11" i="13"/>
  <c r="BC11" i="13"/>
  <c r="AX12" i="13"/>
  <c r="AY12" i="13"/>
  <c r="AZ12" i="13"/>
  <c r="BA12" i="13"/>
  <c r="BB12" i="13"/>
  <c r="BC12" i="13"/>
  <c r="AX13" i="13"/>
  <c r="AY13" i="13"/>
  <c r="AZ13" i="13"/>
  <c r="BA13" i="13"/>
  <c r="BB13" i="13"/>
  <c r="BC13" i="13"/>
  <c r="AX14" i="13"/>
  <c r="AY14" i="13"/>
  <c r="AZ14" i="13"/>
  <c r="BA14" i="13"/>
  <c r="BB14" i="13"/>
  <c r="BC14" i="13"/>
  <c r="AX15" i="13"/>
  <c r="AY15" i="13"/>
  <c r="AZ15" i="13"/>
  <c r="BA15" i="13"/>
  <c r="BB15" i="13"/>
  <c r="BC15" i="13"/>
  <c r="AX16" i="13"/>
  <c r="AY16" i="13"/>
  <c r="AZ16" i="13"/>
  <c r="BA16" i="13"/>
  <c r="BB16" i="13"/>
  <c r="BC16" i="13"/>
  <c r="AX17" i="13"/>
  <c r="AY17" i="13"/>
  <c r="AZ17" i="13"/>
  <c r="BA17" i="13"/>
  <c r="BB17" i="13"/>
  <c r="BC17" i="13"/>
  <c r="AX18" i="13"/>
  <c r="AY18" i="13"/>
  <c r="AZ18" i="13"/>
  <c r="BA18" i="13"/>
  <c r="BB18" i="13"/>
  <c r="BC18" i="13"/>
  <c r="AX19" i="13"/>
  <c r="AY19" i="13"/>
  <c r="AZ19" i="13"/>
  <c r="BA19" i="13"/>
  <c r="BB19" i="13"/>
  <c r="BC19" i="13"/>
  <c r="AX20" i="13"/>
  <c r="AY20" i="13"/>
  <c r="AZ20" i="13"/>
  <c r="BA20" i="13"/>
  <c r="BB20" i="13"/>
  <c r="BC20" i="13"/>
  <c r="AX21" i="13"/>
  <c r="AY21" i="13"/>
  <c r="AZ21" i="13"/>
  <c r="BA21" i="13"/>
  <c r="BB21" i="13"/>
  <c r="BC21" i="13"/>
  <c r="AX22" i="13"/>
  <c r="AY22" i="13"/>
  <c r="AZ22" i="13"/>
  <c r="BA22" i="13"/>
  <c r="BB22" i="13"/>
  <c r="BC22" i="13"/>
  <c r="AX23" i="13"/>
  <c r="AY23" i="13"/>
  <c r="AZ23" i="13"/>
  <c r="BA23" i="13"/>
  <c r="BB23" i="13"/>
  <c r="BC23" i="13"/>
  <c r="AX24" i="13"/>
  <c r="AY24" i="13"/>
  <c r="AZ24" i="13"/>
  <c r="BA24" i="13"/>
  <c r="BB24" i="13"/>
  <c r="BC24" i="13"/>
  <c r="AX25" i="13"/>
  <c r="AY25" i="13"/>
  <c r="AZ25" i="13"/>
  <c r="BA25" i="13"/>
  <c r="BB25" i="13"/>
  <c r="BC25" i="13"/>
  <c r="AX26" i="13"/>
  <c r="AY26" i="13"/>
  <c r="AZ26" i="13"/>
  <c r="BA26" i="13"/>
  <c r="BB26" i="13"/>
  <c r="BC26" i="13"/>
  <c r="AX27" i="13"/>
  <c r="AY27" i="13"/>
  <c r="AZ27" i="13"/>
  <c r="BA27" i="13"/>
  <c r="BB27" i="13"/>
  <c r="BC27" i="13"/>
  <c r="AX28" i="13"/>
  <c r="AY28" i="13"/>
  <c r="AZ28" i="13"/>
  <c r="BA28" i="13"/>
  <c r="BB28" i="13"/>
  <c r="BC28" i="13"/>
  <c r="AX29" i="13"/>
  <c r="AY29" i="13"/>
  <c r="AZ29" i="13"/>
  <c r="BA29" i="13"/>
  <c r="BB29" i="13"/>
  <c r="BC29" i="13"/>
  <c r="AX30" i="13"/>
  <c r="AY30" i="13"/>
  <c r="AZ30" i="13"/>
  <c r="BA30" i="13"/>
  <c r="BB30" i="13"/>
  <c r="BC30" i="13"/>
  <c r="AX31" i="13"/>
  <c r="AY31" i="13"/>
  <c r="AZ31" i="13"/>
  <c r="BA31" i="13"/>
  <c r="BB31" i="13"/>
  <c r="BC31" i="13"/>
  <c r="AX32" i="13"/>
  <c r="AY32" i="13"/>
  <c r="AZ32" i="13"/>
  <c r="BA32" i="13"/>
  <c r="BB32" i="13"/>
  <c r="BC32" i="13"/>
  <c r="AX33" i="13"/>
  <c r="AY33" i="13"/>
  <c r="AZ33" i="13"/>
  <c r="BA33" i="13"/>
  <c r="BB33" i="13"/>
  <c r="BC33" i="13"/>
  <c r="AX34" i="13"/>
  <c r="AY34" i="13"/>
  <c r="AZ34" i="13"/>
  <c r="BA34" i="13"/>
  <c r="BB34" i="13"/>
  <c r="BC34" i="13"/>
  <c r="AX35" i="13"/>
  <c r="AY35" i="13"/>
  <c r="AZ35" i="13"/>
  <c r="BA35" i="13"/>
  <c r="BB35" i="13"/>
  <c r="BC35" i="13"/>
  <c r="AX36" i="13"/>
  <c r="AY36" i="13"/>
  <c r="AZ36" i="13"/>
  <c r="BA36" i="13"/>
  <c r="BB36" i="13"/>
  <c r="BC36" i="13"/>
  <c r="AX37" i="13"/>
  <c r="AY37" i="13"/>
  <c r="AZ37" i="13"/>
  <c r="BA37" i="13"/>
  <c r="BB37" i="13"/>
  <c r="BC37" i="13"/>
  <c r="AX38" i="13"/>
  <c r="AY38" i="13"/>
  <c r="AZ38" i="13"/>
  <c r="BA38" i="13"/>
  <c r="BB38" i="13"/>
  <c r="BC38" i="13"/>
  <c r="AX39" i="13"/>
  <c r="AY39" i="13"/>
  <c r="AZ39" i="13"/>
  <c r="BA39" i="13"/>
  <c r="BB39" i="13"/>
  <c r="BC39" i="13"/>
  <c r="AX40" i="13"/>
  <c r="AY40" i="13"/>
  <c r="AZ40" i="13"/>
  <c r="BA40" i="13"/>
  <c r="BB40" i="13"/>
  <c r="BC40" i="13"/>
  <c r="AX41" i="13"/>
  <c r="AY41" i="13"/>
  <c r="AZ41" i="13"/>
  <c r="BA41" i="13"/>
  <c r="BB41" i="13"/>
  <c r="BC41" i="13"/>
  <c r="AX42" i="13"/>
  <c r="AY42" i="13"/>
  <c r="AZ42" i="13"/>
  <c r="BA42" i="13"/>
  <c r="BB42" i="13"/>
  <c r="BC42" i="13"/>
  <c r="AX43" i="13"/>
  <c r="AY43" i="13"/>
  <c r="AZ43" i="13"/>
  <c r="BA43" i="13"/>
  <c r="BB43" i="13"/>
  <c r="BC43" i="13"/>
  <c r="AX44" i="13"/>
  <c r="AY44" i="13"/>
  <c r="AZ44" i="13"/>
  <c r="BA44" i="13"/>
  <c r="BB44" i="13"/>
  <c r="BC44" i="13"/>
  <c r="AX45" i="13"/>
  <c r="AY45" i="13"/>
  <c r="AZ45" i="13"/>
  <c r="BA45" i="13"/>
  <c r="BB45" i="13"/>
  <c r="BC45" i="13"/>
  <c r="AX46" i="13"/>
  <c r="AY46" i="13"/>
  <c r="AZ46" i="13"/>
  <c r="BA46" i="13"/>
  <c r="BB46" i="13"/>
  <c r="BC46" i="13"/>
  <c r="AX47" i="13"/>
  <c r="AY47" i="13"/>
  <c r="AZ47" i="13"/>
  <c r="BA47" i="13"/>
  <c r="BB47" i="13"/>
  <c r="BC47" i="13"/>
  <c r="AX48" i="13"/>
  <c r="AY48" i="13"/>
  <c r="AZ48" i="13"/>
  <c r="BA48" i="13"/>
  <c r="BB48" i="13"/>
  <c r="BC48" i="13"/>
  <c r="AX49" i="13"/>
  <c r="AY49" i="13"/>
  <c r="AZ49" i="13"/>
  <c r="BA49" i="13"/>
  <c r="BB49" i="13"/>
  <c r="BC49" i="13"/>
  <c r="AY8" i="13"/>
  <c r="AZ8" i="13"/>
  <c r="BA8" i="13"/>
  <c r="BB8" i="13"/>
  <c r="BC8" i="13"/>
  <c r="AX8" i="13"/>
  <c r="D8" i="13"/>
  <c r="J4" i="15"/>
  <c r="J4" i="16"/>
  <c r="F11" i="1"/>
  <c r="D8" i="1"/>
  <c r="N67" i="16"/>
  <c r="M67" i="16"/>
  <c r="L67" i="16"/>
  <c r="K67" i="16"/>
  <c r="J67" i="16"/>
  <c r="I67" i="16"/>
  <c r="H67" i="16"/>
  <c r="G67" i="16"/>
  <c r="F67" i="16"/>
  <c r="E67" i="16"/>
  <c r="D67" i="16"/>
  <c r="N66" i="16"/>
  <c r="M66" i="16"/>
  <c r="L66" i="16"/>
  <c r="K66" i="16"/>
  <c r="J66" i="16"/>
  <c r="I66" i="16"/>
  <c r="H66" i="16"/>
  <c r="G66" i="16"/>
  <c r="F66" i="16"/>
  <c r="E66" i="16"/>
  <c r="D66" i="16"/>
  <c r="N65" i="16"/>
  <c r="M65" i="16"/>
  <c r="L65" i="16"/>
  <c r="K65" i="16"/>
  <c r="J65" i="16"/>
  <c r="I65" i="16"/>
  <c r="H65" i="16"/>
  <c r="G65" i="16"/>
  <c r="F65" i="16"/>
  <c r="E65" i="16"/>
  <c r="D65" i="16"/>
  <c r="N64" i="16"/>
  <c r="M64" i="16"/>
  <c r="L64" i="16"/>
  <c r="K64" i="16"/>
  <c r="J64" i="16"/>
  <c r="I64" i="16"/>
  <c r="H64" i="16"/>
  <c r="G64" i="16"/>
  <c r="F64" i="16"/>
  <c r="E64" i="16"/>
  <c r="D64" i="16"/>
  <c r="N63" i="16"/>
  <c r="M63" i="16"/>
  <c r="L63" i="16"/>
  <c r="K63" i="16"/>
  <c r="J63" i="16"/>
  <c r="I63" i="16"/>
  <c r="H63" i="16"/>
  <c r="G63" i="16"/>
  <c r="F63" i="16"/>
  <c r="E63" i="16"/>
  <c r="D63" i="16"/>
  <c r="N62" i="16"/>
  <c r="M62" i="16"/>
  <c r="L62" i="16"/>
  <c r="K62" i="16"/>
  <c r="J62" i="16"/>
  <c r="I62" i="16"/>
  <c r="H62" i="16"/>
  <c r="G62" i="16"/>
  <c r="F62" i="16"/>
  <c r="E62" i="16"/>
  <c r="D62" i="16"/>
  <c r="N61" i="16"/>
  <c r="M61" i="16"/>
  <c r="L61" i="16"/>
  <c r="K61" i="16"/>
  <c r="J61" i="16"/>
  <c r="I61" i="16"/>
  <c r="H61" i="16"/>
  <c r="G61" i="16"/>
  <c r="F61" i="16"/>
  <c r="E61" i="16"/>
  <c r="D61" i="16"/>
  <c r="N60" i="16"/>
  <c r="M60" i="16"/>
  <c r="L60" i="16"/>
  <c r="K60" i="16"/>
  <c r="J60" i="16"/>
  <c r="I60" i="16"/>
  <c r="H60" i="16"/>
  <c r="G60" i="16"/>
  <c r="F60" i="16"/>
  <c r="E60" i="16"/>
  <c r="D60" i="16"/>
  <c r="N59" i="16"/>
  <c r="M59" i="16"/>
  <c r="L59" i="16"/>
  <c r="K59" i="16"/>
  <c r="J59" i="16"/>
  <c r="I59" i="16"/>
  <c r="H59" i="16"/>
  <c r="G59" i="16"/>
  <c r="F59" i="16"/>
  <c r="E59" i="16"/>
  <c r="D59" i="16"/>
  <c r="N58" i="16"/>
  <c r="M58" i="16"/>
  <c r="L58" i="16"/>
  <c r="K58" i="16"/>
  <c r="J58" i="16"/>
  <c r="I58" i="16"/>
  <c r="H58" i="16"/>
  <c r="G58" i="16"/>
  <c r="F58" i="16"/>
  <c r="E58" i="16"/>
  <c r="D58" i="16"/>
  <c r="N57" i="16"/>
  <c r="M57" i="16"/>
  <c r="L57" i="16"/>
  <c r="K57" i="16"/>
  <c r="J57" i="16"/>
  <c r="I57" i="16"/>
  <c r="H57" i="16"/>
  <c r="G57" i="16"/>
  <c r="F57" i="16"/>
  <c r="E57" i="16"/>
  <c r="D57" i="16"/>
  <c r="N56" i="16"/>
  <c r="M56" i="16"/>
  <c r="L56" i="16"/>
  <c r="K56" i="16"/>
  <c r="J56" i="16"/>
  <c r="I56" i="16"/>
  <c r="H56" i="16"/>
  <c r="G56" i="16"/>
  <c r="F56" i="16"/>
  <c r="E56" i="16"/>
  <c r="D56" i="16"/>
  <c r="N55" i="16"/>
  <c r="M55" i="16"/>
  <c r="L55" i="16"/>
  <c r="K55" i="16"/>
  <c r="J55" i="16"/>
  <c r="I55" i="16"/>
  <c r="H55" i="16"/>
  <c r="G55" i="16"/>
  <c r="F55" i="16"/>
  <c r="E55" i="16"/>
  <c r="D55" i="16"/>
  <c r="N54" i="16"/>
  <c r="M54" i="16"/>
  <c r="L54" i="16"/>
  <c r="K54" i="16"/>
  <c r="J54" i="16"/>
  <c r="I54" i="16"/>
  <c r="H54" i="16"/>
  <c r="G54" i="16"/>
  <c r="F54" i="16"/>
  <c r="E54" i="16"/>
  <c r="D54" i="16"/>
  <c r="N53" i="16"/>
  <c r="M53" i="16"/>
  <c r="L53" i="16"/>
  <c r="K53" i="16"/>
  <c r="J53" i="16"/>
  <c r="I53" i="16"/>
  <c r="H53" i="16"/>
  <c r="G53" i="16"/>
  <c r="F53" i="16"/>
  <c r="E53" i="16"/>
  <c r="D53" i="16"/>
  <c r="N52" i="16"/>
  <c r="M52" i="16"/>
  <c r="L52" i="16"/>
  <c r="K52" i="16"/>
  <c r="J52" i="16"/>
  <c r="I52" i="16"/>
  <c r="H52" i="16"/>
  <c r="G52" i="16"/>
  <c r="F52" i="16"/>
  <c r="E52" i="16"/>
  <c r="D52" i="16"/>
  <c r="N51" i="16"/>
  <c r="M51" i="16"/>
  <c r="L51" i="16"/>
  <c r="K51" i="16"/>
  <c r="J51" i="16"/>
  <c r="I51" i="16"/>
  <c r="H51" i="16"/>
  <c r="G51" i="16"/>
  <c r="F51" i="16"/>
  <c r="E51" i="16"/>
  <c r="D51" i="16"/>
  <c r="N50" i="16"/>
  <c r="M50" i="16"/>
  <c r="L50" i="16"/>
  <c r="K50" i="16"/>
  <c r="J50" i="16"/>
  <c r="I50" i="16"/>
  <c r="H50" i="16"/>
  <c r="G50" i="16"/>
  <c r="F50" i="16"/>
  <c r="E50" i="16"/>
  <c r="D50" i="16"/>
  <c r="N49" i="16"/>
  <c r="M49" i="16"/>
  <c r="L49" i="16"/>
  <c r="K49" i="16"/>
  <c r="J49" i="16"/>
  <c r="I49" i="16"/>
  <c r="H49" i="16"/>
  <c r="G49" i="16"/>
  <c r="F49" i="16"/>
  <c r="E49" i="16"/>
  <c r="D49" i="16"/>
  <c r="N48" i="16"/>
  <c r="M48" i="16"/>
  <c r="L48" i="16"/>
  <c r="K48" i="16"/>
  <c r="J48" i="16"/>
  <c r="I48" i="16"/>
  <c r="H48" i="16"/>
  <c r="G48" i="16"/>
  <c r="F48" i="16"/>
  <c r="E48" i="16"/>
  <c r="D48" i="16"/>
  <c r="N47" i="16"/>
  <c r="M47" i="16"/>
  <c r="L47" i="16"/>
  <c r="K47" i="16"/>
  <c r="J47" i="16"/>
  <c r="I47" i="16"/>
  <c r="H47" i="16"/>
  <c r="G47" i="16"/>
  <c r="F47" i="16"/>
  <c r="E47" i="16"/>
  <c r="D47" i="16"/>
  <c r="N46" i="16"/>
  <c r="M46" i="16"/>
  <c r="L46" i="16"/>
  <c r="K46" i="16"/>
  <c r="J46" i="16"/>
  <c r="I46" i="16"/>
  <c r="H46" i="16"/>
  <c r="G46" i="16"/>
  <c r="F46" i="16"/>
  <c r="E46" i="16"/>
  <c r="D46" i="16"/>
  <c r="N45" i="16"/>
  <c r="M45" i="16"/>
  <c r="L45" i="16"/>
  <c r="K45" i="16"/>
  <c r="J45" i="16"/>
  <c r="I45" i="16"/>
  <c r="H45" i="16"/>
  <c r="G45" i="16"/>
  <c r="F45" i="16"/>
  <c r="E45" i="16"/>
  <c r="D45" i="16"/>
  <c r="N44" i="16"/>
  <c r="M44" i="16"/>
  <c r="L44" i="16"/>
  <c r="K44" i="16"/>
  <c r="J44" i="16"/>
  <c r="I44" i="16"/>
  <c r="H44" i="16"/>
  <c r="G44" i="16"/>
  <c r="F44" i="16"/>
  <c r="E44" i="16"/>
  <c r="D44" i="16"/>
  <c r="N43" i="16"/>
  <c r="M43" i="16"/>
  <c r="L43" i="16"/>
  <c r="K43" i="16"/>
  <c r="J43" i="16"/>
  <c r="I43" i="16"/>
  <c r="H43" i="16"/>
  <c r="G43" i="16"/>
  <c r="F43" i="16"/>
  <c r="E43" i="16"/>
  <c r="D43" i="16"/>
  <c r="N42" i="16"/>
  <c r="M42" i="16"/>
  <c r="L42" i="16"/>
  <c r="K42" i="16"/>
  <c r="J42" i="16"/>
  <c r="I42" i="16"/>
  <c r="H42" i="16"/>
  <c r="G42" i="16"/>
  <c r="F42" i="16"/>
  <c r="E42" i="16"/>
  <c r="D42" i="16"/>
  <c r="N41" i="16"/>
  <c r="M41" i="16"/>
  <c r="L41" i="16"/>
  <c r="K41" i="16"/>
  <c r="J41" i="16"/>
  <c r="I41" i="16"/>
  <c r="H41" i="16"/>
  <c r="G41" i="16"/>
  <c r="F41" i="16"/>
  <c r="E41" i="16"/>
  <c r="D41" i="16"/>
  <c r="N40" i="16"/>
  <c r="M40" i="16"/>
  <c r="L40" i="16"/>
  <c r="K40" i="16"/>
  <c r="J40" i="16"/>
  <c r="I40" i="16"/>
  <c r="H40" i="16"/>
  <c r="G40" i="16"/>
  <c r="F40" i="16"/>
  <c r="E40" i="16"/>
  <c r="D40" i="16"/>
  <c r="N39" i="16"/>
  <c r="M39" i="16"/>
  <c r="L39" i="16"/>
  <c r="K39" i="16"/>
  <c r="J39" i="16"/>
  <c r="I39" i="16"/>
  <c r="H39" i="16"/>
  <c r="G39" i="16"/>
  <c r="F39" i="16"/>
  <c r="E39" i="16"/>
  <c r="D39" i="16"/>
  <c r="N38" i="16"/>
  <c r="M38" i="16"/>
  <c r="L38" i="16"/>
  <c r="K38" i="16"/>
  <c r="J38" i="16"/>
  <c r="I38" i="16"/>
  <c r="H38" i="16"/>
  <c r="G38" i="16"/>
  <c r="F38" i="16"/>
  <c r="E38" i="16"/>
  <c r="D38" i="16"/>
  <c r="N37" i="16"/>
  <c r="M37" i="16"/>
  <c r="L37" i="16"/>
  <c r="K37" i="16"/>
  <c r="J37" i="16"/>
  <c r="I37" i="16"/>
  <c r="H37" i="16"/>
  <c r="G37" i="16"/>
  <c r="F37" i="16"/>
  <c r="E37" i="16"/>
  <c r="D37" i="16"/>
  <c r="N36" i="16"/>
  <c r="M36" i="16"/>
  <c r="L36" i="16"/>
  <c r="K36" i="16"/>
  <c r="J36" i="16"/>
  <c r="I36" i="16"/>
  <c r="H36" i="16"/>
  <c r="G36" i="16"/>
  <c r="F36" i="16"/>
  <c r="D36" i="16"/>
  <c r="N35" i="16"/>
  <c r="M35" i="16"/>
  <c r="L35" i="16"/>
  <c r="K35" i="16"/>
  <c r="J35" i="16"/>
  <c r="I35" i="16"/>
  <c r="H35" i="16"/>
  <c r="G35" i="16"/>
  <c r="F35" i="16"/>
  <c r="E35" i="16"/>
  <c r="D35" i="16"/>
  <c r="N34" i="16"/>
  <c r="M34" i="16"/>
  <c r="L34" i="16"/>
  <c r="K34" i="16"/>
  <c r="J34" i="16"/>
  <c r="I34" i="16"/>
  <c r="H34" i="16"/>
  <c r="G34" i="16"/>
  <c r="F34" i="16"/>
  <c r="E34" i="16"/>
  <c r="D34" i="16"/>
  <c r="N33" i="16"/>
  <c r="M33" i="16"/>
  <c r="L33" i="16"/>
  <c r="K33" i="16"/>
  <c r="J33" i="16"/>
  <c r="I33" i="16"/>
  <c r="H33" i="16"/>
  <c r="G33" i="16"/>
  <c r="F33" i="16"/>
  <c r="E33" i="16"/>
  <c r="D33" i="16"/>
  <c r="N32" i="16"/>
  <c r="M32" i="16"/>
  <c r="L32" i="16"/>
  <c r="K32" i="16"/>
  <c r="J32" i="16"/>
  <c r="I32" i="16"/>
  <c r="H32" i="16"/>
  <c r="G32" i="16"/>
  <c r="F32" i="16"/>
  <c r="E32" i="16"/>
  <c r="D32" i="16"/>
  <c r="N31" i="16"/>
  <c r="M31" i="16"/>
  <c r="L31" i="16"/>
  <c r="K31" i="16"/>
  <c r="J31" i="16"/>
  <c r="I31" i="16"/>
  <c r="H31" i="16"/>
  <c r="G31" i="16"/>
  <c r="F31" i="16"/>
  <c r="E31" i="16"/>
  <c r="D31" i="16"/>
  <c r="N30" i="16"/>
  <c r="M30" i="16"/>
  <c r="L30" i="16"/>
  <c r="K30" i="16"/>
  <c r="J30" i="16"/>
  <c r="I30" i="16"/>
  <c r="H30" i="16"/>
  <c r="G30" i="16"/>
  <c r="F30" i="16"/>
  <c r="E30" i="16"/>
  <c r="D30" i="16"/>
  <c r="N29" i="16"/>
  <c r="M29" i="16"/>
  <c r="L29" i="16"/>
  <c r="K29" i="16"/>
  <c r="J29" i="16"/>
  <c r="I29" i="16"/>
  <c r="H29" i="16"/>
  <c r="G29" i="16"/>
  <c r="F29" i="16"/>
  <c r="E29" i="16"/>
  <c r="D29" i="16"/>
  <c r="N28" i="16"/>
  <c r="M28" i="16"/>
  <c r="L28" i="16"/>
  <c r="K28" i="16"/>
  <c r="J28" i="16"/>
  <c r="I28" i="16"/>
  <c r="H28" i="16"/>
  <c r="G28" i="16"/>
  <c r="F28" i="16"/>
  <c r="E28" i="16"/>
  <c r="D28" i="16"/>
  <c r="N27" i="16"/>
  <c r="M27" i="16"/>
  <c r="L27" i="16"/>
  <c r="K27" i="16"/>
  <c r="J27" i="16"/>
  <c r="I27" i="16"/>
  <c r="H27" i="16"/>
  <c r="G27" i="16"/>
  <c r="F27" i="16"/>
  <c r="E27" i="16"/>
  <c r="D27" i="16"/>
  <c r="N26" i="16"/>
  <c r="M26" i="16"/>
  <c r="L26" i="16"/>
  <c r="K26" i="16"/>
  <c r="J26" i="16"/>
  <c r="I26" i="16"/>
  <c r="H26" i="16"/>
  <c r="G26" i="16"/>
  <c r="F26" i="16"/>
  <c r="E26" i="16"/>
  <c r="D26" i="16"/>
  <c r="N25" i="16"/>
  <c r="M25" i="16"/>
  <c r="L25" i="16"/>
  <c r="K25" i="16"/>
  <c r="J25" i="16"/>
  <c r="I25" i="16"/>
  <c r="H25" i="16"/>
  <c r="G25" i="16"/>
  <c r="F25" i="16"/>
  <c r="E25" i="16"/>
  <c r="D25" i="16"/>
  <c r="N24" i="16"/>
  <c r="M24" i="16"/>
  <c r="L24" i="16"/>
  <c r="K24" i="16"/>
  <c r="J24" i="16"/>
  <c r="I24" i="16"/>
  <c r="H24" i="16"/>
  <c r="G24" i="16"/>
  <c r="F24" i="16"/>
  <c r="E24" i="16"/>
  <c r="D24" i="16"/>
  <c r="N23" i="16"/>
  <c r="M23" i="16"/>
  <c r="L23" i="16"/>
  <c r="K23" i="16"/>
  <c r="J23" i="16"/>
  <c r="I23" i="16"/>
  <c r="H23" i="16"/>
  <c r="G23" i="16"/>
  <c r="F23" i="16"/>
  <c r="E23" i="16"/>
  <c r="D23" i="16"/>
  <c r="N22" i="16"/>
  <c r="M22" i="16"/>
  <c r="L22" i="16"/>
  <c r="K22" i="16"/>
  <c r="J22" i="16"/>
  <c r="I22" i="16"/>
  <c r="H22" i="16"/>
  <c r="G22" i="16"/>
  <c r="F22" i="16"/>
  <c r="E22" i="16"/>
  <c r="D22" i="16"/>
  <c r="N21" i="16"/>
  <c r="M21" i="16"/>
  <c r="L21" i="16"/>
  <c r="K21" i="16"/>
  <c r="J21" i="16"/>
  <c r="I21" i="16"/>
  <c r="H21" i="16"/>
  <c r="G21" i="16"/>
  <c r="F21" i="16"/>
  <c r="E21" i="16"/>
  <c r="D21" i="16"/>
  <c r="N20" i="16"/>
  <c r="M20" i="16"/>
  <c r="L20" i="16"/>
  <c r="K20" i="16"/>
  <c r="J20" i="16"/>
  <c r="I20" i="16"/>
  <c r="H20" i="16"/>
  <c r="G20" i="16"/>
  <c r="F20" i="16"/>
  <c r="E20" i="16"/>
  <c r="D20" i="16"/>
  <c r="N19" i="16"/>
  <c r="M19" i="16"/>
  <c r="L19" i="16"/>
  <c r="K19" i="16"/>
  <c r="J19" i="16"/>
  <c r="I19" i="16"/>
  <c r="H19" i="16"/>
  <c r="G19" i="16"/>
  <c r="F19" i="16"/>
  <c r="E19" i="16"/>
  <c r="D19" i="16"/>
  <c r="N18" i="16"/>
  <c r="M18" i="16"/>
  <c r="L18" i="16"/>
  <c r="K18" i="16"/>
  <c r="J18" i="16"/>
  <c r="I18" i="16"/>
  <c r="H18" i="16"/>
  <c r="G18" i="16"/>
  <c r="F18" i="16"/>
  <c r="E18" i="16"/>
  <c r="D18" i="16"/>
  <c r="N17" i="16"/>
  <c r="M17" i="16"/>
  <c r="L17" i="16"/>
  <c r="K17" i="16"/>
  <c r="J17" i="16"/>
  <c r="I17" i="16"/>
  <c r="H17" i="16"/>
  <c r="G17" i="16"/>
  <c r="F17" i="16"/>
  <c r="E17" i="16"/>
  <c r="D17" i="16"/>
  <c r="N16" i="16"/>
  <c r="M16" i="16"/>
  <c r="L16" i="16"/>
  <c r="K16" i="16"/>
  <c r="J16" i="16"/>
  <c r="I16" i="16"/>
  <c r="H16" i="16"/>
  <c r="G16" i="16"/>
  <c r="F16" i="16"/>
  <c r="E16" i="16"/>
  <c r="D16" i="16"/>
  <c r="N14" i="16"/>
  <c r="M14" i="16"/>
  <c r="L14" i="16"/>
  <c r="K14" i="16"/>
  <c r="J14" i="16"/>
  <c r="I14" i="16"/>
  <c r="H14" i="16"/>
  <c r="G14" i="16"/>
  <c r="F14" i="16"/>
  <c r="E14" i="16"/>
  <c r="D14" i="16"/>
  <c r="N13" i="16"/>
  <c r="M13" i="16"/>
  <c r="L13" i="16"/>
  <c r="K13" i="16"/>
  <c r="J13" i="16"/>
  <c r="I13" i="16"/>
  <c r="H13" i="16"/>
  <c r="G13" i="16"/>
  <c r="F13" i="16"/>
  <c r="E13" i="16"/>
  <c r="D13" i="16"/>
  <c r="N12" i="16"/>
  <c r="M12" i="16"/>
  <c r="L12" i="16"/>
  <c r="K12" i="16"/>
  <c r="J12" i="16"/>
  <c r="I12" i="16"/>
  <c r="H12" i="16"/>
  <c r="G12" i="16"/>
  <c r="F12" i="16"/>
  <c r="E12" i="16"/>
  <c r="D12" i="16"/>
  <c r="N11" i="16"/>
  <c r="M11" i="16"/>
  <c r="L11" i="16"/>
  <c r="K11" i="16"/>
  <c r="J11" i="16"/>
  <c r="I11" i="16"/>
  <c r="H11" i="16"/>
  <c r="G11" i="16"/>
  <c r="F11" i="16"/>
  <c r="E11" i="16"/>
  <c r="D11" i="16"/>
  <c r="N10" i="16"/>
  <c r="M10" i="16"/>
  <c r="L10" i="16"/>
  <c r="K10" i="16"/>
  <c r="J10" i="16"/>
  <c r="I10" i="16"/>
  <c r="H10" i="16"/>
  <c r="G10" i="16"/>
  <c r="F10" i="16"/>
  <c r="E10" i="16"/>
  <c r="D10" i="16"/>
  <c r="N8" i="16"/>
  <c r="M8" i="16"/>
  <c r="L8" i="16"/>
  <c r="K8" i="16"/>
  <c r="J8" i="16"/>
  <c r="I8" i="16"/>
  <c r="H8" i="16"/>
  <c r="G8" i="16"/>
  <c r="E8" i="16"/>
  <c r="D8" i="16"/>
  <c r="J3" i="16"/>
  <c r="I49" i="15"/>
  <c r="H49" i="15"/>
  <c r="G49" i="15"/>
  <c r="F49" i="15"/>
  <c r="E49" i="15"/>
  <c r="D49" i="15"/>
  <c r="I48" i="15"/>
  <c r="H48" i="15"/>
  <c r="G48" i="15"/>
  <c r="F48" i="15"/>
  <c r="E48" i="15"/>
  <c r="D48" i="15"/>
  <c r="I47" i="15"/>
  <c r="H47" i="15"/>
  <c r="G47" i="15"/>
  <c r="F47" i="15"/>
  <c r="E47" i="15"/>
  <c r="D47" i="15"/>
  <c r="I46" i="15"/>
  <c r="H46" i="15"/>
  <c r="G46" i="15"/>
  <c r="F46" i="15"/>
  <c r="E46" i="15"/>
  <c r="D46" i="15"/>
  <c r="I45" i="15"/>
  <c r="H45" i="15"/>
  <c r="G45" i="15"/>
  <c r="F45" i="15"/>
  <c r="E45" i="15"/>
  <c r="D45" i="15"/>
  <c r="I44" i="15"/>
  <c r="H44" i="15"/>
  <c r="G44" i="15"/>
  <c r="F44" i="15"/>
  <c r="E44" i="15"/>
  <c r="D44" i="15"/>
  <c r="I43" i="15"/>
  <c r="H43" i="15"/>
  <c r="G43" i="15"/>
  <c r="F43" i="15"/>
  <c r="E43" i="15"/>
  <c r="D43" i="15"/>
  <c r="I42" i="15"/>
  <c r="H42" i="15"/>
  <c r="G42" i="15"/>
  <c r="F42" i="15"/>
  <c r="E42" i="15"/>
  <c r="D42" i="15"/>
  <c r="I41" i="15"/>
  <c r="H41" i="15"/>
  <c r="G41" i="15"/>
  <c r="F41" i="15"/>
  <c r="E41" i="15"/>
  <c r="D41" i="15"/>
  <c r="I40" i="15"/>
  <c r="H40" i="15"/>
  <c r="G40" i="15"/>
  <c r="F40" i="15"/>
  <c r="E40" i="15"/>
  <c r="D40" i="15"/>
  <c r="I39" i="15"/>
  <c r="H39" i="15"/>
  <c r="G39" i="15"/>
  <c r="F39" i="15"/>
  <c r="E39" i="15"/>
  <c r="D39" i="15"/>
  <c r="I38" i="15"/>
  <c r="H38" i="15"/>
  <c r="G38" i="15"/>
  <c r="F38" i="15"/>
  <c r="E38" i="15"/>
  <c r="D38" i="15"/>
  <c r="I37" i="15"/>
  <c r="H37" i="15"/>
  <c r="G37" i="15"/>
  <c r="F37" i="15"/>
  <c r="E37" i="15"/>
  <c r="D37" i="15"/>
  <c r="I36" i="15"/>
  <c r="H36" i="15"/>
  <c r="G36" i="15"/>
  <c r="F36" i="15"/>
  <c r="E36" i="15"/>
  <c r="D36" i="15"/>
  <c r="I35" i="15"/>
  <c r="H35" i="15"/>
  <c r="G35" i="15"/>
  <c r="F35" i="15"/>
  <c r="E35" i="15"/>
  <c r="D35" i="15"/>
  <c r="I34" i="15"/>
  <c r="H34" i="15"/>
  <c r="G34" i="15"/>
  <c r="F34" i="15"/>
  <c r="E34" i="15"/>
  <c r="D34" i="15"/>
  <c r="I33" i="15"/>
  <c r="H33" i="15"/>
  <c r="G33" i="15"/>
  <c r="F33" i="15"/>
  <c r="E33" i="15"/>
  <c r="D33" i="15"/>
  <c r="I32" i="15"/>
  <c r="H32" i="15"/>
  <c r="G32" i="15"/>
  <c r="F32" i="15"/>
  <c r="E32" i="15"/>
  <c r="D32" i="15"/>
  <c r="I31" i="15"/>
  <c r="H31" i="15"/>
  <c r="G31" i="15"/>
  <c r="F31" i="15"/>
  <c r="E31" i="15"/>
  <c r="D31" i="15"/>
  <c r="I30" i="15"/>
  <c r="H30" i="15"/>
  <c r="G30" i="15"/>
  <c r="F30" i="15"/>
  <c r="E30" i="15"/>
  <c r="D30" i="15"/>
  <c r="I29" i="15"/>
  <c r="H29" i="15"/>
  <c r="G29" i="15"/>
  <c r="F29" i="15"/>
  <c r="E29" i="15"/>
  <c r="D29" i="15"/>
  <c r="I28" i="15"/>
  <c r="H28" i="15"/>
  <c r="G28" i="15"/>
  <c r="F28" i="15"/>
  <c r="E28" i="15"/>
  <c r="D28" i="15"/>
  <c r="I27" i="15"/>
  <c r="H27" i="15"/>
  <c r="G27" i="15"/>
  <c r="F27" i="15"/>
  <c r="E27" i="15"/>
  <c r="D27" i="15"/>
  <c r="I26" i="15"/>
  <c r="H26" i="15"/>
  <c r="G26" i="15"/>
  <c r="F26" i="15"/>
  <c r="E26" i="15"/>
  <c r="D26" i="15"/>
  <c r="I25" i="15"/>
  <c r="H25" i="15"/>
  <c r="G25" i="15"/>
  <c r="F25" i="15"/>
  <c r="E25" i="15"/>
  <c r="D25" i="15"/>
  <c r="I24" i="15"/>
  <c r="H24" i="15"/>
  <c r="G24" i="15"/>
  <c r="F24" i="15"/>
  <c r="E24" i="15"/>
  <c r="D24" i="15"/>
  <c r="I23" i="15"/>
  <c r="H23" i="15"/>
  <c r="G23" i="15"/>
  <c r="F23" i="15"/>
  <c r="E23" i="15"/>
  <c r="D23" i="15"/>
  <c r="I22" i="15"/>
  <c r="H22" i="15"/>
  <c r="G22" i="15"/>
  <c r="F22" i="15"/>
  <c r="E22" i="15"/>
  <c r="D22" i="15"/>
  <c r="I21" i="15"/>
  <c r="H21" i="15"/>
  <c r="G21" i="15"/>
  <c r="F21" i="15"/>
  <c r="E21" i="15"/>
  <c r="D21" i="15"/>
  <c r="I20" i="15"/>
  <c r="H20" i="15"/>
  <c r="G20" i="15"/>
  <c r="F20" i="15"/>
  <c r="E20" i="15"/>
  <c r="D20" i="15"/>
  <c r="I19" i="15"/>
  <c r="H19" i="15"/>
  <c r="G19" i="15"/>
  <c r="F19" i="15"/>
  <c r="E19" i="15"/>
  <c r="D19" i="15"/>
  <c r="I18" i="15"/>
  <c r="H18" i="15"/>
  <c r="G18" i="15"/>
  <c r="F18" i="15"/>
  <c r="E18" i="15"/>
  <c r="D18" i="15"/>
  <c r="I17" i="15"/>
  <c r="H17" i="15"/>
  <c r="G17" i="15"/>
  <c r="F17" i="15"/>
  <c r="E17" i="15"/>
  <c r="D17" i="15"/>
  <c r="I16" i="15"/>
  <c r="H16" i="15"/>
  <c r="G16" i="15"/>
  <c r="F16" i="15"/>
  <c r="E16" i="15"/>
  <c r="D16" i="15"/>
  <c r="I15" i="15"/>
  <c r="H15" i="15"/>
  <c r="G15" i="15"/>
  <c r="F15" i="15"/>
  <c r="E15" i="15"/>
  <c r="D15" i="15"/>
  <c r="I14" i="15"/>
  <c r="H14" i="15"/>
  <c r="G14" i="15"/>
  <c r="F14" i="15"/>
  <c r="E14" i="15"/>
  <c r="D14" i="15"/>
  <c r="I13" i="15"/>
  <c r="H13" i="15"/>
  <c r="G13" i="15"/>
  <c r="F13" i="15"/>
  <c r="E13" i="15"/>
  <c r="D13" i="15"/>
  <c r="I12" i="15"/>
  <c r="H12" i="15"/>
  <c r="G12" i="15"/>
  <c r="F12" i="15"/>
  <c r="E12" i="15"/>
  <c r="D12" i="15"/>
  <c r="I11" i="15"/>
  <c r="H11" i="15"/>
  <c r="G11" i="15"/>
  <c r="F11" i="15"/>
  <c r="E11" i="15"/>
  <c r="D11" i="15"/>
  <c r="I10" i="15"/>
  <c r="H10" i="15"/>
  <c r="G10" i="15"/>
  <c r="F10" i="15"/>
  <c r="E10" i="15"/>
  <c r="D10" i="15"/>
  <c r="I9" i="15"/>
  <c r="H9" i="15"/>
  <c r="G9" i="15"/>
  <c r="F9" i="15"/>
  <c r="E9" i="15"/>
  <c r="D9" i="15"/>
  <c r="I8" i="15"/>
  <c r="H8" i="15"/>
  <c r="G8" i="15"/>
  <c r="F8" i="15"/>
  <c r="E8" i="15"/>
  <c r="D8" i="15"/>
  <c r="J3" i="15"/>
  <c r="J4" i="13"/>
  <c r="J3" i="13"/>
  <c r="I49" i="13"/>
  <c r="H49" i="13"/>
  <c r="G49" i="13"/>
  <c r="F49" i="13"/>
  <c r="E49" i="13"/>
  <c r="D49" i="13"/>
  <c r="I48" i="13"/>
  <c r="H48" i="13"/>
  <c r="G48" i="13"/>
  <c r="F48" i="13"/>
  <c r="E48" i="13"/>
  <c r="D48" i="13"/>
  <c r="I47" i="13"/>
  <c r="H47" i="13"/>
  <c r="G47" i="13"/>
  <c r="F47" i="13"/>
  <c r="E47" i="13"/>
  <c r="D47" i="13"/>
  <c r="I46" i="13"/>
  <c r="H46" i="13"/>
  <c r="G46" i="13"/>
  <c r="F46" i="13"/>
  <c r="E46" i="13"/>
  <c r="D46" i="13"/>
  <c r="I45" i="13"/>
  <c r="H45" i="13"/>
  <c r="G45" i="13"/>
  <c r="F45" i="13"/>
  <c r="E45" i="13"/>
  <c r="D45" i="13"/>
  <c r="I44" i="13"/>
  <c r="H44" i="13"/>
  <c r="G44" i="13"/>
  <c r="F44" i="13"/>
  <c r="E44" i="13"/>
  <c r="D44" i="13"/>
  <c r="I43" i="13"/>
  <c r="H43" i="13"/>
  <c r="G43" i="13"/>
  <c r="F43" i="13"/>
  <c r="E43" i="13"/>
  <c r="D43" i="13"/>
  <c r="I42" i="13"/>
  <c r="H42" i="13"/>
  <c r="G42" i="13"/>
  <c r="F42" i="13"/>
  <c r="E42" i="13"/>
  <c r="D42" i="13"/>
  <c r="I41" i="13"/>
  <c r="H41" i="13"/>
  <c r="G41" i="13"/>
  <c r="F41" i="13"/>
  <c r="E41" i="13"/>
  <c r="D41" i="13"/>
  <c r="I40" i="13"/>
  <c r="H40" i="13"/>
  <c r="G40" i="13"/>
  <c r="F40" i="13"/>
  <c r="E40" i="13"/>
  <c r="D40" i="13"/>
  <c r="I39" i="13"/>
  <c r="H39" i="13"/>
  <c r="G39" i="13"/>
  <c r="F39" i="13"/>
  <c r="E39" i="13"/>
  <c r="D39" i="13"/>
  <c r="I38" i="13"/>
  <c r="H38" i="13"/>
  <c r="G38" i="13"/>
  <c r="F38" i="13"/>
  <c r="E38" i="13"/>
  <c r="D38" i="13"/>
  <c r="I37" i="13"/>
  <c r="H37" i="13"/>
  <c r="G37" i="13"/>
  <c r="F37" i="13"/>
  <c r="E37" i="13"/>
  <c r="D37" i="13"/>
  <c r="I36" i="13"/>
  <c r="H36" i="13"/>
  <c r="G36" i="13"/>
  <c r="F36" i="13"/>
  <c r="E36" i="13"/>
  <c r="D36" i="13"/>
  <c r="I35" i="13"/>
  <c r="H35" i="13"/>
  <c r="G35" i="13"/>
  <c r="F35" i="13"/>
  <c r="E35" i="13"/>
  <c r="D35" i="13"/>
  <c r="I34" i="13"/>
  <c r="H34" i="13"/>
  <c r="G34" i="13"/>
  <c r="F34" i="13"/>
  <c r="E34" i="13"/>
  <c r="D34" i="13"/>
  <c r="I33" i="13"/>
  <c r="H33" i="13"/>
  <c r="G33" i="13"/>
  <c r="F33" i="13"/>
  <c r="E33" i="13"/>
  <c r="D33" i="13"/>
  <c r="I32" i="13"/>
  <c r="H32" i="13"/>
  <c r="G32" i="13"/>
  <c r="F32" i="13"/>
  <c r="E32" i="13"/>
  <c r="D32" i="13"/>
  <c r="I31" i="13"/>
  <c r="H31" i="13"/>
  <c r="G31" i="13"/>
  <c r="F31" i="13"/>
  <c r="E31" i="13"/>
  <c r="D31" i="13"/>
  <c r="I30" i="13"/>
  <c r="H30" i="13"/>
  <c r="G30" i="13"/>
  <c r="F30" i="13"/>
  <c r="E30" i="13"/>
  <c r="D30" i="13"/>
  <c r="I29" i="13"/>
  <c r="H29" i="13"/>
  <c r="G29" i="13"/>
  <c r="F29" i="13"/>
  <c r="E29" i="13"/>
  <c r="D29" i="13"/>
  <c r="I28" i="13"/>
  <c r="H28" i="13"/>
  <c r="G28" i="13"/>
  <c r="F28" i="13"/>
  <c r="E28" i="13"/>
  <c r="D28" i="13"/>
  <c r="I27" i="13"/>
  <c r="H27" i="13"/>
  <c r="G27" i="13"/>
  <c r="F27" i="13"/>
  <c r="E27" i="13"/>
  <c r="D27" i="13"/>
  <c r="I26" i="13"/>
  <c r="H26" i="13"/>
  <c r="G26" i="13"/>
  <c r="F26" i="13"/>
  <c r="E26" i="13"/>
  <c r="D26" i="13"/>
  <c r="I25" i="13"/>
  <c r="H25" i="13"/>
  <c r="G25" i="13"/>
  <c r="F25" i="13"/>
  <c r="E25" i="13"/>
  <c r="D25" i="13"/>
  <c r="I24" i="13"/>
  <c r="H24" i="13"/>
  <c r="G24" i="13"/>
  <c r="F24" i="13"/>
  <c r="E24" i="13"/>
  <c r="D24" i="13"/>
  <c r="I23" i="13"/>
  <c r="H23" i="13"/>
  <c r="G23" i="13"/>
  <c r="F23" i="13"/>
  <c r="E23" i="13"/>
  <c r="D23" i="13"/>
  <c r="I22" i="13"/>
  <c r="H22" i="13"/>
  <c r="G22" i="13"/>
  <c r="F22" i="13"/>
  <c r="E22" i="13"/>
  <c r="D22" i="13"/>
  <c r="I21" i="13"/>
  <c r="H21" i="13"/>
  <c r="G21" i="13"/>
  <c r="F21" i="13"/>
  <c r="E21" i="13"/>
  <c r="D21" i="13"/>
  <c r="I20" i="13"/>
  <c r="H20" i="13"/>
  <c r="G20" i="13"/>
  <c r="F20" i="13"/>
  <c r="E20" i="13"/>
  <c r="D20" i="13"/>
  <c r="I19" i="13"/>
  <c r="H19" i="13"/>
  <c r="G19" i="13"/>
  <c r="F19" i="13"/>
  <c r="E19" i="13"/>
  <c r="D19" i="13"/>
  <c r="I18" i="13"/>
  <c r="H18" i="13"/>
  <c r="G18" i="13"/>
  <c r="F18" i="13"/>
  <c r="E18" i="13"/>
  <c r="D18" i="13"/>
  <c r="I17" i="13"/>
  <c r="H17" i="13"/>
  <c r="G17" i="13"/>
  <c r="F17" i="13"/>
  <c r="E17" i="13"/>
  <c r="D17" i="13"/>
  <c r="I16" i="13"/>
  <c r="H16" i="13"/>
  <c r="G16" i="13"/>
  <c r="F16" i="13"/>
  <c r="E16" i="13"/>
  <c r="D16" i="13"/>
  <c r="I15" i="13"/>
  <c r="H15" i="13"/>
  <c r="G15" i="13"/>
  <c r="F15" i="13"/>
  <c r="E15" i="13"/>
  <c r="D15" i="13"/>
  <c r="I14" i="13"/>
  <c r="H14" i="13"/>
  <c r="G14" i="13"/>
  <c r="F14" i="13"/>
  <c r="E14" i="13"/>
  <c r="D14" i="13"/>
  <c r="I13" i="13"/>
  <c r="H13" i="13"/>
  <c r="G13" i="13"/>
  <c r="F13" i="13"/>
  <c r="E13" i="13"/>
  <c r="D13" i="13"/>
  <c r="I12" i="13"/>
  <c r="H12" i="13"/>
  <c r="G12" i="13"/>
  <c r="F12" i="13"/>
  <c r="E12" i="13"/>
  <c r="D12" i="13"/>
  <c r="I11" i="13"/>
  <c r="H11" i="13"/>
  <c r="G11" i="13"/>
  <c r="F11" i="13"/>
  <c r="E11" i="13"/>
  <c r="D11" i="13"/>
  <c r="I10" i="13"/>
  <c r="H10" i="13"/>
  <c r="G10" i="13"/>
  <c r="F10" i="13"/>
  <c r="E10" i="13"/>
  <c r="D10" i="13"/>
  <c r="I9" i="13"/>
  <c r="H9" i="13"/>
  <c r="G9" i="13"/>
  <c r="F9" i="13"/>
  <c r="E9" i="13"/>
  <c r="D9" i="13"/>
  <c r="I8" i="13"/>
  <c r="H8" i="13"/>
  <c r="G8" i="13"/>
  <c r="F8" i="13"/>
  <c r="E8" i="13"/>
  <c r="J3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4" i="10"/>
  <c r="N13" i="10"/>
  <c r="N12" i="10"/>
  <c r="N11" i="10"/>
  <c r="N10" i="10"/>
  <c r="N8" i="10"/>
  <c r="M67" i="10"/>
  <c r="L67" i="10"/>
  <c r="K67" i="10"/>
  <c r="J67" i="10"/>
  <c r="I67" i="10"/>
  <c r="H67" i="10"/>
  <c r="M66" i="10"/>
  <c r="L66" i="10"/>
  <c r="K66" i="10"/>
  <c r="J66" i="10"/>
  <c r="I66" i="10"/>
  <c r="H66" i="10"/>
  <c r="M65" i="10"/>
  <c r="L65" i="10"/>
  <c r="K65" i="10"/>
  <c r="J65" i="10"/>
  <c r="I65" i="10"/>
  <c r="H65" i="10"/>
  <c r="M64" i="10"/>
  <c r="L64" i="10"/>
  <c r="K64" i="10"/>
  <c r="J64" i="10"/>
  <c r="I64" i="10"/>
  <c r="H64" i="10"/>
  <c r="M63" i="10"/>
  <c r="L63" i="10"/>
  <c r="K63" i="10"/>
  <c r="J63" i="10"/>
  <c r="I63" i="10"/>
  <c r="H63" i="10"/>
  <c r="M62" i="10"/>
  <c r="L62" i="10"/>
  <c r="K62" i="10"/>
  <c r="J62" i="10"/>
  <c r="I62" i="10"/>
  <c r="H62" i="10"/>
  <c r="M61" i="10"/>
  <c r="L61" i="10"/>
  <c r="K61" i="10"/>
  <c r="J61" i="10"/>
  <c r="I61" i="10"/>
  <c r="H61" i="10"/>
  <c r="M60" i="10"/>
  <c r="L60" i="10"/>
  <c r="K60" i="10"/>
  <c r="J60" i="10"/>
  <c r="I60" i="10"/>
  <c r="H60" i="10"/>
  <c r="M59" i="10"/>
  <c r="L59" i="10"/>
  <c r="K59" i="10"/>
  <c r="J59" i="10"/>
  <c r="I59" i="10"/>
  <c r="H59" i="10"/>
  <c r="M58" i="10"/>
  <c r="L58" i="10"/>
  <c r="K58" i="10"/>
  <c r="J58" i="10"/>
  <c r="I58" i="10"/>
  <c r="H58" i="10"/>
  <c r="M57" i="10"/>
  <c r="L57" i="10"/>
  <c r="K57" i="10"/>
  <c r="J57" i="10"/>
  <c r="I57" i="10"/>
  <c r="H57" i="10"/>
  <c r="M56" i="10"/>
  <c r="L56" i="10"/>
  <c r="K56" i="10"/>
  <c r="J56" i="10"/>
  <c r="I56" i="10"/>
  <c r="H56" i="10"/>
  <c r="M55" i="10"/>
  <c r="L55" i="10"/>
  <c r="K55" i="10"/>
  <c r="J55" i="10"/>
  <c r="I55" i="10"/>
  <c r="H55" i="10"/>
  <c r="M54" i="10"/>
  <c r="L54" i="10"/>
  <c r="K54" i="10"/>
  <c r="J54" i="10"/>
  <c r="I54" i="10"/>
  <c r="H54" i="10"/>
  <c r="M53" i="10"/>
  <c r="L53" i="10"/>
  <c r="K53" i="10"/>
  <c r="J53" i="10"/>
  <c r="I53" i="10"/>
  <c r="H53" i="10"/>
  <c r="M52" i="10"/>
  <c r="L52" i="10"/>
  <c r="K52" i="10"/>
  <c r="J52" i="10"/>
  <c r="I52" i="10"/>
  <c r="H52" i="10"/>
  <c r="M51" i="10"/>
  <c r="L51" i="10"/>
  <c r="K51" i="10"/>
  <c r="J51" i="10"/>
  <c r="I51" i="10"/>
  <c r="H51" i="10"/>
  <c r="M50" i="10"/>
  <c r="L50" i="10"/>
  <c r="K50" i="10"/>
  <c r="J50" i="10"/>
  <c r="I50" i="10"/>
  <c r="H50" i="10"/>
  <c r="M49" i="10"/>
  <c r="L49" i="10"/>
  <c r="K49" i="10"/>
  <c r="J49" i="10"/>
  <c r="I49" i="10"/>
  <c r="H49" i="10"/>
  <c r="M48" i="10"/>
  <c r="L48" i="10"/>
  <c r="K48" i="10"/>
  <c r="J48" i="10"/>
  <c r="I48" i="10"/>
  <c r="H48" i="10"/>
  <c r="M47" i="10"/>
  <c r="L47" i="10"/>
  <c r="K47" i="10"/>
  <c r="J47" i="10"/>
  <c r="I47" i="10"/>
  <c r="H47" i="10"/>
  <c r="M46" i="10"/>
  <c r="L46" i="10"/>
  <c r="K46" i="10"/>
  <c r="J46" i="10"/>
  <c r="I46" i="10"/>
  <c r="H46" i="10"/>
  <c r="M45" i="10"/>
  <c r="L45" i="10"/>
  <c r="K45" i="10"/>
  <c r="J45" i="10"/>
  <c r="I45" i="10"/>
  <c r="H45" i="10"/>
  <c r="M44" i="10"/>
  <c r="L44" i="10"/>
  <c r="K44" i="10"/>
  <c r="J44" i="10"/>
  <c r="I44" i="10"/>
  <c r="H44" i="10"/>
  <c r="M43" i="10"/>
  <c r="L43" i="10"/>
  <c r="K43" i="10"/>
  <c r="J43" i="10"/>
  <c r="I43" i="10"/>
  <c r="H43" i="10"/>
  <c r="M42" i="10"/>
  <c r="L42" i="10"/>
  <c r="K42" i="10"/>
  <c r="J42" i="10"/>
  <c r="I42" i="10"/>
  <c r="H42" i="10"/>
  <c r="M41" i="10"/>
  <c r="L41" i="10"/>
  <c r="K41" i="10"/>
  <c r="J41" i="10"/>
  <c r="I41" i="10"/>
  <c r="H41" i="10"/>
  <c r="M40" i="10"/>
  <c r="L40" i="10"/>
  <c r="K40" i="10"/>
  <c r="J40" i="10"/>
  <c r="I40" i="10"/>
  <c r="H40" i="10"/>
  <c r="M39" i="10"/>
  <c r="L39" i="10"/>
  <c r="K39" i="10"/>
  <c r="J39" i="10"/>
  <c r="I39" i="10"/>
  <c r="H39" i="10"/>
  <c r="M38" i="10"/>
  <c r="L38" i="10"/>
  <c r="K38" i="10"/>
  <c r="J38" i="10"/>
  <c r="I38" i="10"/>
  <c r="H38" i="10"/>
  <c r="M37" i="10"/>
  <c r="L37" i="10"/>
  <c r="K37" i="10"/>
  <c r="J37" i="10"/>
  <c r="I37" i="10"/>
  <c r="H37" i="10"/>
  <c r="M36" i="10"/>
  <c r="L36" i="10"/>
  <c r="K36" i="10"/>
  <c r="J36" i="10"/>
  <c r="I36" i="10"/>
  <c r="H36" i="10"/>
  <c r="M35" i="10"/>
  <c r="L35" i="10"/>
  <c r="K35" i="10"/>
  <c r="J35" i="10"/>
  <c r="I35" i="10"/>
  <c r="H35" i="10"/>
  <c r="M34" i="10"/>
  <c r="L34" i="10"/>
  <c r="K34" i="10"/>
  <c r="J34" i="10"/>
  <c r="I34" i="10"/>
  <c r="H34" i="10"/>
  <c r="M33" i="10"/>
  <c r="L33" i="10"/>
  <c r="K33" i="10"/>
  <c r="J33" i="10"/>
  <c r="I33" i="10"/>
  <c r="H33" i="10"/>
  <c r="M32" i="10"/>
  <c r="L32" i="10"/>
  <c r="K32" i="10"/>
  <c r="J32" i="10"/>
  <c r="I32" i="10"/>
  <c r="H32" i="10"/>
  <c r="M31" i="10"/>
  <c r="L31" i="10"/>
  <c r="K31" i="10"/>
  <c r="J31" i="10"/>
  <c r="I31" i="10"/>
  <c r="H31" i="10"/>
  <c r="M30" i="10"/>
  <c r="L30" i="10"/>
  <c r="K30" i="10"/>
  <c r="J30" i="10"/>
  <c r="I30" i="10"/>
  <c r="H30" i="10"/>
  <c r="M29" i="10"/>
  <c r="L29" i="10"/>
  <c r="K29" i="10"/>
  <c r="J29" i="10"/>
  <c r="I29" i="10"/>
  <c r="H29" i="10"/>
  <c r="M28" i="10"/>
  <c r="L28" i="10"/>
  <c r="K28" i="10"/>
  <c r="J28" i="10"/>
  <c r="I28" i="10"/>
  <c r="H28" i="10"/>
  <c r="M27" i="10"/>
  <c r="L27" i="10"/>
  <c r="K27" i="10"/>
  <c r="J27" i="10"/>
  <c r="I27" i="10"/>
  <c r="H27" i="10"/>
  <c r="M26" i="10"/>
  <c r="L26" i="10"/>
  <c r="K26" i="10"/>
  <c r="J26" i="10"/>
  <c r="I26" i="10"/>
  <c r="H26" i="10"/>
  <c r="M25" i="10"/>
  <c r="L25" i="10"/>
  <c r="K25" i="10"/>
  <c r="J25" i="10"/>
  <c r="I25" i="10"/>
  <c r="H25" i="10"/>
  <c r="M24" i="10"/>
  <c r="L24" i="10"/>
  <c r="K24" i="10"/>
  <c r="J24" i="10"/>
  <c r="I24" i="10"/>
  <c r="H24" i="10"/>
  <c r="M23" i="10"/>
  <c r="L23" i="10"/>
  <c r="K23" i="10"/>
  <c r="J23" i="10"/>
  <c r="I23" i="10"/>
  <c r="H23" i="10"/>
  <c r="M22" i="10"/>
  <c r="L22" i="10"/>
  <c r="K22" i="10"/>
  <c r="J22" i="10"/>
  <c r="I22" i="10"/>
  <c r="H22" i="10"/>
  <c r="M21" i="10"/>
  <c r="L21" i="10"/>
  <c r="K21" i="10"/>
  <c r="J21" i="10"/>
  <c r="I21" i="10"/>
  <c r="H21" i="10"/>
  <c r="M20" i="10"/>
  <c r="L20" i="10"/>
  <c r="K20" i="10"/>
  <c r="J20" i="10"/>
  <c r="I20" i="10"/>
  <c r="H20" i="10"/>
  <c r="M19" i="10"/>
  <c r="L19" i="10"/>
  <c r="K19" i="10"/>
  <c r="J19" i="10"/>
  <c r="I19" i="10"/>
  <c r="H19" i="10"/>
  <c r="M18" i="10"/>
  <c r="L18" i="10"/>
  <c r="K18" i="10"/>
  <c r="J18" i="10"/>
  <c r="I18" i="10"/>
  <c r="H18" i="10"/>
  <c r="M17" i="10"/>
  <c r="L17" i="10"/>
  <c r="K17" i="10"/>
  <c r="J17" i="10"/>
  <c r="I17" i="10"/>
  <c r="H17" i="10"/>
  <c r="M16" i="10"/>
  <c r="L16" i="10"/>
  <c r="K16" i="10"/>
  <c r="J16" i="10"/>
  <c r="I16" i="10"/>
  <c r="H16" i="10"/>
  <c r="M14" i="10"/>
  <c r="L14" i="10"/>
  <c r="K14" i="10"/>
  <c r="J14" i="10"/>
  <c r="I14" i="10"/>
  <c r="H14" i="10"/>
  <c r="M13" i="10"/>
  <c r="L13" i="10"/>
  <c r="K13" i="10"/>
  <c r="J13" i="10"/>
  <c r="I13" i="10"/>
  <c r="H13" i="10"/>
  <c r="M12" i="10"/>
  <c r="L12" i="10"/>
  <c r="K12" i="10"/>
  <c r="J12" i="10"/>
  <c r="I12" i="10"/>
  <c r="H12" i="10"/>
  <c r="M11" i="10"/>
  <c r="L11" i="10"/>
  <c r="K11" i="10"/>
  <c r="J11" i="10"/>
  <c r="I11" i="10"/>
  <c r="H11" i="10"/>
  <c r="M10" i="10"/>
  <c r="L10" i="10"/>
  <c r="K10" i="10"/>
  <c r="J10" i="10"/>
  <c r="I10" i="10"/>
  <c r="H10" i="10"/>
  <c r="M8" i="10"/>
  <c r="L8" i="10"/>
  <c r="K8" i="10"/>
  <c r="J8" i="10"/>
  <c r="I8" i="10"/>
  <c r="H8" i="10"/>
  <c r="G8" i="10"/>
  <c r="G14" i="10"/>
  <c r="G13" i="10"/>
  <c r="G12" i="10"/>
  <c r="G11" i="10"/>
  <c r="G10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F21" i="10"/>
  <c r="E21" i="10"/>
  <c r="D21" i="10"/>
  <c r="F20" i="10"/>
  <c r="E20" i="10"/>
  <c r="D20" i="10"/>
  <c r="F19" i="10"/>
  <c r="E19" i="10"/>
  <c r="D19" i="10"/>
  <c r="F18" i="10"/>
  <c r="E18" i="10"/>
  <c r="D18" i="10"/>
  <c r="F17" i="10"/>
  <c r="E17" i="10"/>
  <c r="D17" i="10"/>
  <c r="F16" i="10"/>
  <c r="E16" i="10"/>
  <c r="D16" i="10"/>
  <c r="F14" i="10"/>
  <c r="E14" i="10"/>
  <c r="D14" i="10"/>
  <c r="F13" i="10"/>
  <c r="E13" i="10"/>
  <c r="D13" i="10"/>
  <c r="F12" i="10"/>
  <c r="E12" i="10"/>
  <c r="D12" i="10"/>
  <c r="F11" i="10"/>
  <c r="E11" i="10"/>
  <c r="D11" i="10"/>
  <c r="F10" i="10"/>
  <c r="E10" i="10"/>
  <c r="D10" i="10"/>
  <c r="F8" i="10"/>
  <c r="E8" i="10"/>
  <c r="D8" i="10"/>
  <c r="J4" i="1"/>
  <c r="J3" i="1"/>
  <c r="D38" i="1"/>
  <c r="E8" i="1"/>
  <c r="I8" i="1"/>
  <c r="D10" i="1"/>
  <c r="H10" i="1"/>
  <c r="L10" i="1"/>
  <c r="G11" i="1"/>
  <c r="K11" i="1"/>
  <c r="F12" i="1"/>
  <c r="J12" i="1"/>
  <c r="E13" i="1"/>
  <c r="I13" i="1"/>
  <c r="D14" i="1"/>
  <c r="H14" i="1"/>
  <c r="L14" i="1"/>
  <c r="G16" i="1"/>
  <c r="K16" i="1"/>
  <c r="F17" i="1"/>
  <c r="J17" i="1"/>
  <c r="E18" i="1"/>
  <c r="I18" i="1"/>
  <c r="D19" i="1"/>
  <c r="H19" i="1"/>
  <c r="L19" i="1"/>
  <c r="G20" i="1"/>
  <c r="K20" i="1"/>
  <c r="F21" i="1"/>
  <c r="J21" i="1"/>
  <c r="E22" i="1"/>
  <c r="I22" i="1"/>
  <c r="D23" i="1"/>
  <c r="H23" i="1"/>
  <c r="L23" i="1"/>
  <c r="H24" i="1"/>
  <c r="G25" i="1"/>
  <c r="L26" i="1"/>
  <c r="J28" i="1"/>
  <c r="H30" i="1"/>
  <c r="F32" i="1"/>
  <c r="D34" i="1"/>
  <c r="K35" i="1"/>
  <c r="I37" i="1"/>
  <c r="F8" i="1"/>
  <c r="J8" i="1"/>
  <c r="E10" i="1"/>
  <c r="I10" i="1"/>
  <c r="D11" i="1"/>
  <c r="H11" i="1"/>
  <c r="L11" i="1"/>
  <c r="G12" i="1"/>
  <c r="K12" i="1"/>
  <c r="F13" i="1"/>
  <c r="J13" i="1"/>
  <c r="E14" i="1"/>
  <c r="I14" i="1"/>
  <c r="D16" i="1"/>
  <c r="H16" i="1"/>
  <c r="L16" i="1"/>
  <c r="G17" i="1"/>
  <c r="K17" i="1"/>
  <c r="F18" i="1"/>
  <c r="J18" i="1"/>
  <c r="E19" i="1"/>
  <c r="I19" i="1"/>
  <c r="D20" i="1"/>
  <c r="H20" i="1"/>
  <c r="L20" i="1"/>
  <c r="G21" i="1"/>
  <c r="K21" i="1"/>
  <c r="F22" i="1"/>
  <c r="J22" i="1"/>
  <c r="E23" i="1"/>
  <c r="I23" i="1"/>
  <c r="D24" i="1"/>
  <c r="J24" i="1"/>
  <c r="I25" i="1"/>
  <c r="G27" i="1"/>
  <c r="E29" i="1"/>
  <c r="L30" i="1"/>
  <c r="J32" i="1"/>
  <c r="H34" i="1"/>
  <c r="F36" i="1"/>
  <c r="J67" i="1"/>
  <c r="F67" i="1"/>
  <c r="K66" i="1"/>
  <c r="G66" i="1"/>
  <c r="L65" i="1"/>
  <c r="H65" i="1"/>
  <c r="D65" i="1"/>
  <c r="I64" i="1"/>
  <c r="E64" i="1"/>
  <c r="J63" i="1"/>
  <c r="F63" i="1"/>
  <c r="K62" i="1"/>
  <c r="G62" i="1"/>
  <c r="L61" i="1"/>
  <c r="H61" i="1"/>
  <c r="D61" i="1"/>
  <c r="I60" i="1"/>
  <c r="E60" i="1"/>
  <c r="J59" i="1"/>
  <c r="F59" i="1"/>
  <c r="K58" i="1"/>
  <c r="G58" i="1"/>
  <c r="L57" i="1"/>
  <c r="H57" i="1"/>
  <c r="D57" i="1"/>
  <c r="I56" i="1"/>
  <c r="E56" i="1"/>
  <c r="J55" i="1"/>
  <c r="F55" i="1"/>
  <c r="K54" i="1"/>
  <c r="G54" i="1"/>
  <c r="L53" i="1"/>
  <c r="L67" i="1"/>
  <c r="H67" i="1"/>
  <c r="D67" i="1"/>
  <c r="I66" i="1"/>
  <c r="E66" i="1"/>
  <c r="J65" i="1"/>
  <c r="F65" i="1"/>
  <c r="K64" i="1"/>
  <c r="G64" i="1"/>
  <c r="L63" i="1"/>
  <c r="H63" i="1"/>
  <c r="D63" i="1"/>
  <c r="I62" i="1"/>
  <c r="E62" i="1"/>
  <c r="J61" i="1"/>
  <c r="F61" i="1"/>
  <c r="K60" i="1"/>
  <c r="G60" i="1"/>
  <c r="L59" i="1"/>
  <c r="H59" i="1"/>
  <c r="D59" i="1"/>
  <c r="I58" i="1"/>
  <c r="E58" i="1"/>
  <c r="J57" i="1"/>
  <c r="G67" i="1"/>
  <c r="H66" i="1"/>
  <c r="I65" i="1"/>
  <c r="J64" i="1"/>
  <c r="K63" i="1"/>
  <c r="L62" i="1"/>
  <c r="D62" i="1"/>
  <c r="E61" i="1"/>
  <c r="F60" i="1"/>
  <c r="G59" i="1"/>
  <c r="H58" i="1"/>
  <c r="I57" i="1"/>
  <c r="L56" i="1"/>
  <c r="G56" i="1"/>
  <c r="K55" i="1"/>
  <c r="E55" i="1"/>
  <c r="I54" i="1"/>
  <c r="D54" i="1"/>
  <c r="H53" i="1"/>
  <c r="D53" i="1"/>
  <c r="I52" i="1"/>
  <c r="E52" i="1"/>
  <c r="J51" i="1"/>
  <c r="F51" i="1"/>
  <c r="K50" i="1"/>
  <c r="G50" i="1"/>
  <c r="L49" i="1"/>
  <c r="H49" i="1"/>
  <c r="D49" i="1"/>
  <c r="I48" i="1"/>
  <c r="E48" i="1"/>
  <c r="J47" i="1"/>
  <c r="F47" i="1"/>
  <c r="K46" i="1"/>
  <c r="G46" i="1"/>
  <c r="L45" i="1"/>
  <c r="H45" i="1"/>
  <c r="D45" i="1"/>
  <c r="I44" i="1"/>
  <c r="E44" i="1"/>
  <c r="J43" i="1"/>
  <c r="F43" i="1"/>
  <c r="K42" i="1"/>
  <c r="G42" i="1"/>
  <c r="L41" i="1"/>
  <c r="H41" i="1"/>
  <c r="D41" i="1"/>
  <c r="I40" i="1"/>
  <c r="E40" i="1"/>
  <c r="J39" i="1"/>
  <c r="F39" i="1"/>
  <c r="K38" i="1"/>
  <c r="G38" i="1"/>
  <c r="L37" i="1"/>
  <c r="H37" i="1"/>
  <c r="D37" i="1"/>
  <c r="I36" i="1"/>
  <c r="E36" i="1"/>
  <c r="J35" i="1"/>
  <c r="F35" i="1"/>
  <c r="K34" i="1"/>
  <c r="G34" i="1"/>
  <c r="L33" i="1"/>
  <c r="H33" i="1"/>
  <c r="D33" i="1"/>
  <c r="I32" i="1"/>
  <c r="E32" i="1"/>
  <c r="J31" i="1"/>
  <c r="F31" i="1"/>
  <c r="K30" i="1"/>
  <c r="G30" i="1"/>
  <c r="L29" i="1"/>
  <c r="H29" i="1"/>
  <c r="D29" i="1"/>
  <c r="I28" i="1"/>
  <c r="E28" i="1"/>
  <c r="J27" i="1"/>
  <c r="F27" i="1"/>
  <c r="G26" i="1"/>
  <c r="L25" i="1"/>
  <c r="H25" i="1"/>
  <c r="D25" i="1"/>
  <c r="I24" i="1"/>
  <c r="E67" i="1"/>
  <c r="F66" i="1"/>
  <c r="G65" i="1"/>
  <c r="H64" i="1"/>
  <c r="I63" i="1"/>
  <c r="J62" i="1"/>
  <c r="K61" i="1"/>
  <c r="L60" i="1"/>
  <c r="D60" i="1"/>
  <c r="E59" i="1"/>
  <c r="F58" i="1"/>
  <c r="G57" i="1"/>
  <c r="K56" i="1"/>
  <c r="F56" i="1"/>
  <c r="I55" i="1"/>
  <c r="D55" i="1"/>
  <c r="H54" i="1"/>
  <c r="K53" i="1"/>
  <c r="G53" i="1"/>
  <c r="L52" i="1"/>
  <c r="H52" i="1"/>
  <c r="D52" i="1"/>
  <c r="I51" i="1"/>
  <c r="E51" i="1"/>
  <c r="J50" i="1"/>
  <c r="F50" i="1"/>
  <c r="K49" i="1"/>
  <c r="G49" i="1"/>
  <c r="L48" i="1"/>
  <c r="H48" i="1"/>
  <c r="D48" i="1"/>
  <c r="I47" i="1"/>
  <c r="E47" i="1"/>
  <c r="J46" i="1"/>
  <c r="F46" i="1"/>
  <c r="K45" i="1"/>
  <c r="G45" i="1"/>
  <c r="L44" i="1"/>
  <c r="H44" i="1"/>
  <c r="D44" i="1"/>
  <c r="I43" i="1"/>
  <c r="E43" i="1"/>
  <c r="J42" i="1"/>
  <c r="F42" i="1"/>
  <c r="K41" i="1"/>
  <c r="G41" i="1"/>
  <c r="L40" i="1"/>
  <c r="H40" i="1"/>
  <c r="D40" i="1"/>
  <c r="I39" i="1"/>
  <c r="E39" i="1"/>
  <c r="J38" i="1"/>
  <c r="F38" i="1"/>
  <c r="K37" i="1"/>
  <c r="G37" i="1"/>
  <c r="L36" i="1"/>
  <c r="H36" i="1"/>
  <c r="D36" i="1"/>
  <c r="I35" i="1"/>
  <c r="E35" i="1"/>
  <c r="J34" i="1"/>
  <c r="F34" i="1"/>
  <c r="K33" i="1"/>
  <c r="G33" i="1"/>
  <c r="L32" i="1"/>
  <c r="H32" i="1"/>
  <c r="D32" i="1"/>
  <c r="I31" i="1"/>
  <c r="E31" i="1"/>
  <c r="J30" i="1"/>
  <c r="F30" i="1"/>
  <c r="K29" i="1"/>
  <c r="G29" i="1"/>
  <c r="L28" i="1"/>
  <c r="H28" i="1"/>
  <c r="D28" i="1"/>
  <c r="I27" i="1"/>
  <c r="E27" i="1"/>
  <c r="J26" i="1"/>
  <c r="F26" i="1"/>
  <c r="K25" i="1"/>
  <c r="K67" i="1"/>
  <c r="L66" i="1"/>
  <c r="D66" i="1"/>
  <c r="E65" i="1"/>
  <c r="F64" i="1"/>
  <c r="G63" i="1"/>
  <c r="H62" i="1"/>
  <c r="I61" i="1"/>
  <c r="J60" i="1"/>
  <c r="K59" i="1"/>
  <c r="L58" i="1"/>
  <c r="D58" i="1"/>
  <c r="F57" i="1"/>
  <c r="J56" i="1"/>
  <c r="D56" i="1"/>
  <c r="H55" i="1"/>
  <c r="L54" i="1"/>
  <c r="F54" i="1"/>
  <c r="J53" i="1"/>
  <c r="F53" i="1"/>
  <c r="K52" i="1"/>
  <c r="G52" i="1"/>
  <c r="L51" i="1"/>
  <c r="H51" i="1"/>
  <c r="D51" i="1"/>
  <c r="I50" i="1"/>
  <c r="E50" i="1"/>
  <c r="J49" i="1"/>
  <c r="F49" i="1"/>
  <c r="K48" i="1"/>
  <c r="G48" i="1"/>
  <c r="L47" i="1"/>
  <c r="H47" i="1"/>
  <c r="D47" i="1"/>
  <c r="I46" i="1"/>
  <c r="E46" i="1"/>
  <c r="J45" i="1"/>
  <c r="F45" i="1"/>
  <c r="K44" i="1"/>
  <c r="G44" i="1"/>
  <c r="L43" i="1"/>
  <c r="H43" i="1"/>
  <c r="D43" i="1"/>
  <c r="I42" i="1"/>
  <c r="E42" i="1"/>
  <c r="J41" i="1"/>
  <c r="F41" i="1"/>
  <c r="K40" i="1"/>
  <c r="G40" i="1"/>
  <c r="L39" i="1"/>
  <c r="H39" i="1"/>
  <c r="D39" i="1"/>
  <c r="I38" i="1"/>
  <c r="E38" i="1"/>
  <c r="J37" i="1"/>
  <c r="F37" i="1"/>
  <c r="K36" i="1"/>
  <c r="G36" i="1"/>
  <c r="L35" i="1"/>
  <c r="H35" i="1"/>
  <c r="D35" i="1"/>
  <c r="I34" i="1"/>
  <c r="E34" i="1"/>
  <c r="J33" i="1"/>
  <c r="F33" i="1"/>
  <c r="K32" i="1"/>
  <c r="G32" i="1"/>
  <c r="L31" i="1"/>
  <c r="H31" i="1"/>
  <c r="D31" i="1"/>
  <c r="I30" i="1"/>
  <c r="E30" i="1"/>
  <c r="J29" i="1"/>
  <c r="F29" i="1"/>
  <c r="K28" i="1"/>
  <c r="G28" i="1"/>
  <c r="L27" i="1"/>
  <c r="H27" i="1"/>
  <c r="D27" i="1"/>
  <c r="I26" i="1"/>
  <c r="E26" i="1"/>
  <c r="J25" i="1"/>
  <c r="F25" i="1"/>
  <c r="K24" i="1"/>
  <c r="G24" i="1"/>
  <c r="I67" i="1"/>
  <c r="J66" i="1"/>
  <c r="K65" i="1"/>
  <c r="L64" i="1"/>
  <c r="D64" i="1"/>
  <c r="E63" i="1"/>
  <c r="F62" i="1"/>
  <c r="G61" i="1"/>
  <c r="H60" i="1"/>
  <c r="I59" i="1"/>
  <c r="J58" i="1"/>
  <c r="K57" i="1"/>
  <c r="E57" i="1"/>
  <c r="H56" i="1"/>
  <c r="L55" i="1"/>
  <c r="G55" i="1"/>
  <c r="J54" i="1"/>
  <c r="E54" i="1"/>
  <c r="I53" i="1"/>
  <c r="E53" i="1"/>
  <c r="J52" i="1"/>
  <c r="F52" i="1"/>
  <c r="K51" i="1"/>
  <c r="G51" i="1"/>
  <c r="L50" i="1"/>
  <c r="H50" i="1"/>
  <c r="D50" i="1"/>
  <c r="I49" i="1"/>
  <c r="E49" i="1"/>
  <c r="J48" i="1"/>
  <c r="F48" i="1"/>
  <c r="K47" i="1"/>
  <c r="G47" i="1"/>
  <c r="L46" i="1"/>
  <c r="H46" i="1"/>
  <c r="D46" i="1"/>
  <c r="I45" i="1"/>
  <c r="E45" i="1"/>
  <c r="J44" i="1"/>
  <c r="F44" i="1"/>
  <c r="K43" i="1"/>
  <c r="G43" i="1"/>
  <c r="L42" i="1"/>
  <c r="H42" i="1"/>
  <c r="D42" i="1"/>
  <c r="I41" i="1"/>
  <c r="E41" i="1"/>
  <c r="J40" i="1"/>
  <c r="F40" i="1"/>
  <c r="K39" i="1"/>
  <c r="G39" i="1"/>
  <c r="L38" i="1"/>
  <c r="H38" i="1"/>
  <c r="K8" i="1"/>
  <c r="F10" i="1"/>
  <c r="J10" i="1"/>
  <c r="E11" i="1"/>
  <c r="I11" i="1"/>
  <c r="D12" i="1"/>
  <c r="H12" i="1"/>
  <c r="G13" i="1"/>
  <c r="K13" i="1"/>
  <c r="F14" i="1"/>
  <c r="J14" i="1"/>
  <c r="E16" i="1"/>
  <c r="I16" i="1"/>
  <c r="D17" i="1"/>
  <c r="H17" i="1"/>
  <c r="L17" i="1"/>
  <c r="G18" i="1"/>
  <c r="K18" i="1"/>
  <c r="F19" i="1"/>
  <c r="J19" i="1"/>
  <c r="E20" i="1"/>
  <c r="I20" i="1"/>
  <c r="D21" i="1"/>
  <c r="H21" i="1"/>
  <c r="L21" i="1"/>
  <c r="G22" i="1"/>
  <c r="K22" i="1"/>
  <c r="F23" i="1"/>
  <c r="J23" i="1"/>
  <c r="E24" i="1"/>
  <c r="L24" i="1"/>
  <c r="D26" i="1"/>
  <c r="K27" i="1"/>
  <c r="I29" i="1"/>
  <c r="G31" i="1"/>
  <c r="E33" i="1"/>
  <c r="L34" i="1"/>
  <c r="J36" i="1"/>
  <c r="G8" i="1"/>
  <c r="H8" i="1"/>
  <c r="L8" i="1"/>
  <c r="G10" i="1"/>
  <c r="K10" i="1"/>
  <c r="J11" i="1"/>
  <c r="E12" i="1"/>
  <c r="I12" i="1"/>
  <c r="D13" i="1"/>
  <c r="H13" i="1"/>
  <c r="L13" i="1"/>
  <c r="G14" i="1"/>
  <c r="K14" i="1"/>
  <c r="F16" i="1"/>
  <c r="J16" i="1"/>
  <c r="E17" i="1"/>
  <c r="I17" i="1"/>
  <c r="D18" i="1"/>
  <c r="H18" i="1"/>
  <c r="L18" i="1"/>
  <c r="G19" i="1"/>
  <c r="K19" i="1"/>
  <c r="F20" i="1"/>
  <c r="J20" i="1"/>
  <c r="E21" i="1"/>
  <c r="I21" i="1"/>
  <c r="D22" i="1"/>
  <c r="H22" i="1"/>
  <c r="L22" i="1"/>
  <c r="G23" i="1"/>
  <c r="K23" i="1"/>
  <c r="F24" i="1"/>
  <c r="E25" i="1"/>
  <c r="H26" i="1"/>
  <c r="F28" i="1"/>
  <c r="D30" i="1"/>
  <c r="K31" i="1"/>
  <c r="I33" i="1"/>
  <c r="G35" i="1"/>
  <c r="E37" i="1"/>
  <c r="E36" i="16"/>
  <c r="CX36" i="16"/>
  <c r="DG36" i="16"/>
</calcChain>
</file>

<file path=xl/sharedStrings.xml><?xml version="1.0" encoding="utf-8"?>
<sst xmlns="http://schemas.openxmlformats.org/spreadsheetml/2006/main" count="2899" uniqueCount="579">
  <si>
    <t>Strefa:</t>
  </si>
  <si>
    <t>Liczba dni:</t>
  </si>
  <si>
    <t xml:space="preserve">Ceny z uwzględnieniem rabatu </t>
  </si>
  <si>
    <t>Dopłata paliwowa</t>
  </si>
  <si>
    <t>Strefa 3</t>
  </si>
  <si>
    <t>Strefa 4</t>
  </si>
  <si>
    <t>Strefa 5</t>
  </si>
  <si>
    <t>Strefa 7</t>
  </si>
  <si>
    <t>Strefa 8</t>
  </si>
  <si>
    <t>Strefa 9</t>
  </si>
  <si>
    <t>Strefa 10</t>
  </si>
  <si>
    <t>Strefa 11</t>
  </si>
  <si>
    <t>Strefa 12</t>
  </si>
  <si>
    <t>X-press Envelope</t>
  </si>
  <si>
    <t>Dokumenty</t>
  </si>
  <si>
    <t xml:space="preserve">Paczki     Paczki     Paczki     Paczki     Paczki     Paczki     Paczki    Paczki     Paczki     Paczki     Paczki     Paczki     Paczki     Paczki    Paczki    Paczki    Paczki    Paczki    </t>
  </si>
  <si>
    <t>Paczka nie może ważyć więcej niż 70 kg ani nie może być dłuższa niż 270 cm, a długość i obwód łącznie nie mogą przekraczać 330 cm.</t>
  </si>
  <si>
    <t>W celu ustalenia możliwości transportu paczek lub przesyłek cięższych lub większych prosimy o kontakt pod numerem infolinii 801 00 66 00</t>
  </si>
  <si>
    <t>Strefa 6</t>
  </si>
  <si>
    <t>Strefa 13</t>
  </si>
  <si>
    <t>Kraj</t>
  </si>
  <si>
    <t>Serwis drogowy</t>
  </si>
  <si>
    <t>Strefa</t>
  </si>
  <si>
    <t>Liczba dni</t>
  </si>
  <si>
    <t>Wybierz kraj z listy</t>
  </si>
  <si>
    <t>------------------------------------------------------------</t>
  </si>
  <si>
    <t>Afganistan</t>
  </si>
  <si>
    <t>AF</t>
  </si>
  <si>
    <t>-</t>
  </si>
  <si>
    <t>4 - 8</t>
  </si>
  <si>
    <t>5 - 7</t>
  </si>
  <si>
    <t>Afryka Centralna, Republika</t>
  </si>
  <si>
    <t>CF</t>
  </si>
  <si>
    <t>2 - 4</t>
  </si>
  <si>
    <t>Afryka Południowa (RPA)</t>
  </si>
  <si>
    <t>ZA</t>
  </si>
  <si>
    <t>1 - 3</t>
  </si>
  <si>
    <t>Albania</t>
  </si>
  <si>
    <t>AL</t>
  </si>
  <si>
    <t>2 - 3</t>
  </si>
  <si>
    <t>Algieria</t>
  </si>
  <si>
    <t>DZ</t>
  </si>
  <si>
    <t>Amerykańskie Samoa</t>
  </si>
  <si>
    <t>AS</t>
  </si>
  <si>
    <t>4 - 6</t>
  </si>
  <si>
    <t>Andora</t>
  </si>
  <si>
    <t>AD</t>
  </si>
  <si>
    <t>1 - 2</t>
  </si>
  <si>
    <t>4</t>
  </si>
  <si>
    <t>Anglia UE</t>
  </si>
  <si>
    <t>GB</t>
  </si>
  <si>
    <t>1</t>
  </si>
  <si>
    <t>4 - 5</t>
  </si>
  <si>
    <t>3 - 4</t>
  </si>
  <si>
    <t>Angola</t>
  </si>
  <si>
    <t>AO</t>
  </si>
  <si>
    <t>Anguilla</t>
  </si>
  <si>
    <t>AI</t>
  </si>
  <si>
    <t>Antigua i Barbuda</t>
  </si>
  <si>
    <t>AG</t>
  </si>
  <si>
    <t>Arabia Saudyjska</t>
  </si>
  <si>
    <t>SA</t>
  </si>
  <si>
    <t>Argentyna</t>
  </si>
  <si>
    <t>AR</t>
  </si>
  <si>
    <t>3 - 5</t>
  </si>
  <si>
    <t>Armenia</t>
  </si>
  <si>
    <t>AM</t>
  </si>
  <si>
    <t>Aruba</t>
  </si>
  <si>
    <t>AW</t>
  </si>
  <si>
    <t>Australia</t>
  </si>
  <si>
    <t>AU</t>
  </si>
  <si>
    <t>Austria UE</t>
  </si>
  <si>
    <t>AT</t>
  </si>
  <si>
    <t>Azerbejdżan</t>
  </si>
  <si>
    <t>AZ</t>
  </si>
  <si>
    <t>Azory UE</t>
  </si>
  <si>
    <t>PT</t>
  </si>
  <si>
    <t>Bahama Wyspy</t>
  </si>
  <si>
    <t>BS</t>
  </si>
  <si>
    <t>Bahrain</t>
  </si>
  <si>
    <t>BH</t>
  </si>
  <si>
    <t>Bangladesz</t>
  </si>
  <si>
    <t>BD</t>
  </si>
  <si>
    <t>Barbados</t>
  </si>
  <si>
    <t>BB</t>
  </si>
  <si>
    <t>Barbuda (Antigua)</t>
  </si>
  <si>
    <t>Belgia UE</t>
  </si>
  <si>
    <t>BE</t>
  </si>
  <si>
    <t>Belize</t>
  </si>
  <si>
    <t>BZ</t>
  </si>
  <si>
    <t>Benin</t>
  </si>
  <si>
    <t>BJ</t>
  </si>
  <si>
    <t>Bermudy</t>
  </si>
  <si>
    <t>BM</t>
  </si>
  <si>
    <t>Bhutan</t>
  </si>
  <si>
    <t>BT</t>
  </si>
  <si>
    <t>Białoruś</t>
  </si>
  <si>
    <t>BY</t>
  </si>
  <si>
    <t>Boliwia</t>
  </si>
  <si>
    <t>BO</t>
  </si>
  <si>
    <t>Bonaire (Antyle Holenderskie)</t>
  </si>
  <si>
    <t>Bośnia-Hercegowina</t>
  </si>
  <si>
    <t>BA</t>
  </si>
  <si>
    <t>2</t>
  </si>
  <si>
    <t>Botswana</t>
  </si>
  <si>
    <t>BW</t>
  </si>
  <si>
    <t>Brazylia</t>
  </si>
  <si>
    <t>BR</t>
  </si>
  <si>
    <t>Brunei</t>
  </si>
  <si>
    <t>BN</t>
  </si>
  <si>
    <t>Bryt. Wyspy Dziewicze</t>
  </si>
  <si>
    <t>VG</t>
  </si>
  <si>
    <t>Brzeg Zachodni (Gaza)</t>
  </si>
  <si>
    <t>PS</t>
  </si>
  <si>
    <t>Bułgaria UE</t>
  </si>
  <si>
    <t>BG</t>
  </si>
  <si>
    <t>6 - 8</t>
  </si>
  <si>
    <t>Burkina Faso</t>
  </si>
  <si>
    <t>BF</t>
  </si>
  <si>
    <t>Burundi</t>
  </si>
  <si>
    <t>BI</t>
  </si>
  <si>
    <t>Ceuta</t>
  </si>
  <si>
    <t>ES</t>
  </si>
  <si>
    <t>Chile</t>
  </si>
  <si>
    <t>CL</t>
  </si>
  <si>
    <t>Chiny (Ludowa Rep.)</t>
  </si>
  <si>
    <t>CN</t>
  </si>
  <si>
    <t>Chorwacja UE</t>
  </si>
  <si>
    <t>HR</t>
  </si>
  <si>
    <t>5 - 6</t>
  </si>
  <si>
    <t>Cooka Wyspy</t>
  </si>
  <si>
    <t>CK</t>
  </si>
  <si>
    <t>Curaçao (Antyle Holenderskie)</t>
  </si>
  <si>
    <t>Cypr UE</t>
  </si>
  <si>
    <t>CY</t>
  </si>
  <si>
    <t>Czad</t>
  </si>
  <si>
    <t>TD</t>
  </si>
  <si>
    <t>Czarnogóra</t>
  </si>
  <si>
    <t>ME</t>
  </si>
  <si>
    <t>Czechy UE</t>
  </si>
  <si>
    <t>CZ</t>
  </si>
  <si>
    <t>Dania UE</t>
  </si>
  <si>
    <t>DK</t>
  </si>
  <si>
    <t>Dominika</t>
  </si>
  <si>
    <t>DM</t>
  </si>
  <si>
    <t>Dominikana, Republika</t>
  </si>
  <si>
    <t>DO</t>
  </si>
  <si>
    <t>Dżibuti</t>
  </si>
  <si>
    <t>DJ</t>
  </si>
  <si>
    <t>Egipt</t>
  </si>
  <si>
    <t>EG</t>
  </si>
  <si>
    <t>Ekwador</t>
  </si>
  <si>
    <t>EC</t>
  </si>
  <si>
    <t>Erytrea</t>
  </si>
  <si>
    <t>ER</t>
  </si>
  <si>
    <t>Estonia UE</t>
  </si>
  <si>
    <t>EE</t>
  </si>
  <si>
    <t>Etiopia</t>
  </si>
  <si>
    <t>ET</t>
  </si>
  <si>
    <t>Faroe Wyspy (Owcze)</t>
  </si>
  <si>
    <t>FO</t>
  </si>
  <si>
    <t>Fidżi</t>
  </si>
  <si>
    <t>FJ</t>
  </si>
  <si>
    <t>Filipiny</t>
  </si>
  <si>
    <t>PH</t>
  </si>
  <si>
    <t>Finlandia UE</t>
  </si>
  <si>
    <t>FI</t>
  </si>
  <si>
    <t xml:space="preserve">1 - 2 </t>
  </si>
  <si>
    <t>Francja UE</t>
  </si>
  <si>
    <t>FR</t>
  </si>
  <si>
    <t>3</t>
  </si>
  <si>
    <t>Gabon</t>
  </si>
  <si>
    <t>GA</t>
  </si>
  <si>
    <t>Gambia</t>
  </si>
  <si>
    <t>GM</t>
  </si>
  <si>
    <t>Gaza (Brzeg Zachodni)</t>
  </si>
  <si>
    <t>Ghana</t>
  </si>
  <si>
    <t>GH</t>
  </si>
  <si>
    <t>Gibraltar</t>
  </si>
  <si>
    <t>GI</t>
  </si>
  <si>
    <t>Grecja UE</t>
  </si>
  <si>
    <t>GR</t>
  </si>
  <si>
    <t>Grenada</t>
  </si>
  <si>
    <t>GD</t>
  </si>
  <si>
    <t>Grenlandia</t>
  </si>
  <si>
    <t>GL</t>
  </si>
  <si>
    <t>Gruzja</t>
  </si>
  <si>
    <t>GE</t>
  </si>
  <si>
    <t>Guam</t>
  </si>
  <si>
    <t>GU</t>
  </si>
  <si>
    <t>Gujana</t>
  </si>
  <si>
    <t>GY</t>
  </si>
  <si>
    <t>Gujana Francuska</t>
  </si>
  <si>
    <t>GF</t>
  </si>
  <si>
    <t>Gwadelupa</t>
  </si>
  <si>
    <t>GP</t>
  </si>
  <si>
    <t>Gwatemala</t>
  </si>
  <si>
    <t>GT</t>
  </si>
  <si>
    <t>Gwinea</t>
  </si>
  <si>
    <t>GN</t>
  </si>
  <si>
    <t>Gwinea-Bissau</t>
  </si>
  <si>
    <t>GW</t>
  </si>
  <si>
    <t>Gwinea Równikowa</t>
  </si>
  <si>
    <t>GQ</t>
  </si>
  <si>
    <t>Haiti</t>
  </si>
  <si>
    <t>HT</t>
  </si>
  <si>
    <t>Hiszpania UE (z wyłączeniem Wysp Kanaryjskich 
oraz Ceuty i Melilli)</t>
  </si>
  <si>
    <t>Holandia UE</t>
  </si>
  <si>
    <t>NL</t>
  </si>
  <si>
    <t>Honduras</t>
  </si>
  <si>
    <t>HN</t>
  </si>
  <si>
    <t>Hong Kong</t>
  </si>
  <si>
    <t>HK</t>
  </si>
  <si>
    <t>Indie</t>
  </si>
  <si>
    <t>IN</t>
  </si>
  <si>
    <t>Indonezja</t>
  </si>
  <si>
    <t>ID</t>
  </si>
  <si>
    <t>Irak</t>
  </si>
  <si>
    <t>IQ</t>
  </si>
  <si>
    <t>Irlandia (Eire) UE</t>
  </si>
  <si>
    <t>IE</t>
  </si>
  <si>
    <t>Irlandia Północna UE</t>
  </si>
  <si>
    <t>Islandia</t>
  </si>
  <si>
    <t>IS</t>
  </si>
  <si>
    <t>Izrael</t>
  </si>
  <si>
    <t>IL</t>
  </si>
  <si>
    <t>Jamajka</t>
  </si>
  <si>
    <t>JM</t>
  </si>
  <si>
    <t>Japonia</t>
  </si>
  <si>
    <t>JP</t>
  </si>
  <si>
    <t>Jemen, Republika</t>
  </si>
  <si>
    <t>YE</t>
  </si>
  <si>
    <t>Jordania</t>
  </si>
  <si>
    <t>JO</t>
  </si>
  <si>
    <t>Kajmany</t>
  </si>
  <si>
    <t>KY</t>
  </si>
  <si>
    <t>Kambodża</t>
  </si>
  <si>
    <t>KH</t>
  </si>
  <si>
    <t>Kamerun</t>
  </si>
  <si>
    <t>CM</t>
  </si>
  <si>
    <t>Kanada</t>
  </si>
  <si>
    <t>CA</t>
  </si>
  <si>
    <t>Katar</t>
  </si>
  <si>
    <t>QA</t>
  </si>
  <si>
    <t>Kazachstan</t>
  </si>
  <si>
    <t>KZ</t>
  </si>
  <si>
    <t>Kenia</t>
  </si>
  <si>
    <t>KE</t>
  </si>
  <si>
    <t>Kirgistan</t>
  </si>
  <si>
    <t>KG</t>
  </si>
  <si>
    <t>Kiribati</t>
  </si>
  <si>
    <t>KI</t>
  </si>
  <si>
    <t>Kolumbia</t>
  </si>
  <si>
    <t>CO</t>
  </si>
  <si>
    <t>Komoros</t>
  </si>
  <si>
    <t>KM</t>
  </si>
  <si>
    <t>Kongo (Brazzaville)</t>
  </si>
  <si>
    <t>CG</t>
  </si>
  <si>
    <t>Kongo, Republika Demokratyczna</t>
  </si>
  <si>
    <t>CD</t>
  </si>
  <si>
    <t>Korea Południowa</t>
  </si>
  <si>
    <t>KR</t>
  </si>
  <si>
    <t>Kosowo</t>
  </si>
  <si>
    <t>RS</t>
  </si>
  <si>
    <t>Kosrae (Mikronezja, Federalne Stany)</t>
  </si>
  <si>
    <t>FM</t>
  </si>
  <si>
    <t>Kostaryka</t>
  </si>
  <si>
    <t>CR</t>
  </si>
  <si>
    <t>CU</t>
  </si>
  <si>
    <t>Kuwejt</t>
  </si>
  <si>
    <t>KW</t>
  </si>
  <si>
    <t>Laos</t>
  </si>
  <si>
    <t>LA</t>
  </si>
  <si>
    <t>Lesoto</t>
  </si>
  <si>
    <t>LS</t>
  </si>
  <si>
    <t>Liban</t>
  </si>
  <si>
    <t>LB</t>
  </si>
  <si>
    <t>Liberia</t>
  </si>
  <si>
    <t>LR</t>
  </si>
  <si>
    <t>Libia</t>
  </si>
  <si>
    <t>LY</t>
  </si>
  <si>
    <t>Liechtenstein</t>
  </si>
  <si>
    <t>LI</t>
  </si>
  <si>
    <t>5 - 9</t>
  </si>
  <si>
    <t>Litwa UE</t>
  </si>
  <si>
    <t>LT</t>
  </si>
  <si>
    <t>Luksemburg UE</t>
  </si>
  <si>
    <t>LU</t>
  </si>
  <si>
    <t>Łotwa UE</t>
  </si>
  <si>
    <t>LV</t>
  </si>
  <si>
    <t>Macau (Makao)</t>
  </si>
  <si>
    <t>MO</t>
  </si>
  <si>
    <t>Macedonia (FYROM)</t>
  </si>
  <si>
    <t>MK</t>
  </si>
  <si>
    <t>Madagaskar</t>
  </si>
  <si>
    <t>MG</t>
  </si>
  <si>
    <t>Madera UE</t>
  </si>
  <si>
    <t>Malawi</t>
  </si>
  <si>
    <t>MW</t>
  </si>
  <si>
    <t>Malediwy</t>
  </si>
  <si>
    <t>MV</t>
  </si>
  <si>
    <t>Malezja</t>
  </si>
  <si>
    <t>MY</t>
  </si>
  <si>
    <t>Mali</t>
  </si>
  <si>
    <t>ML</t>
  </si>
  <si>
    <t>Malta UE</t>
  </si>
  <si>
    <t>MT</t>
  </si>
  <si>
    <t>Maroko</t>
  </si>
  <si>
    <t>MA</t>
  </si>
  <si>
    <t>Marshalla Wyspy</t>
  </si>
  <si>
    <t>MH</t>
  </si>
  <si>
    <t>Martynika</t>
  </si>
  <si>
    <t>MQ</t>
  </si>
  <si>
    <t>Mauretania</t>
  </si>
  <si>
    <t>MR</t>
  </si>
  <si>
    <t>Mauritius</t>
  </si>
  <si>
    <t>MU</t>
  </si>
  <si>
    <t>Mayotte</t>
  </si>
  <si>
    <t>YT</t>
  </si>
  <si>
    <t>Meksyk</t>
  </si>
  <si>
    <t>MX</t>
  </si>
  <si>
    <t>Melilla</t>
  </si>
  <si>
    <t>Mikronezja (Federalne Stany)</t>
  </si>
  <si>
    <t>Mołdawia</t>
  </si>
  <si>
    <t>MD</t>
  </si>
  <si>
    <t>Monako UE</t>
  </si>
  <si>
    <t>MC</t>
  </si>
  <si>
    <t>Mongolia</t>
  </si>
  <si>
    <t>MN</t>
  </si>
  <si>
    <t>Montserrat</t>
  </si>
  <si>
    <t>MS</t>
  </si>
  <si>
    <t>Mozambik</t>
  </si>
  <si>
    <t>MZ</t>
  </si>
  <si>
    <t>Namibia</t>
  </si>
  <si>
    <t>NA</t>
  </si>
  <si>
    <t>Nepal</t>
  </si>
  <si>
    <t>NP</t>
  </si>
  <si>
    <t>Nevis (St. Kitts)</t>
  </si>
  <si>
    <t>KN</t>
  </si>
  <si>
    <t>DE</t>
  </si>
  <si>
    <t>Niemcy UE</t>
  </si>
  <si>
    <t>Niger</t>
  </si>
  <si>
    <t>NE</t>
  </si>
  <si>
    <t>Nigeria</t>
  </si>
  <si>
    <t>NG</t>
  </si>
  <si>
    <t>Nikaragua</t>
  </si>
  <si>
    <t>NI</t>
  </si>
  <si>
    <t>Norwegia</t>
  </si>
  <si>
    <t>NO</t>
  </si>
  <si>
    <t>Nowa Kaledonia</t>
  </si>
  <si>
    <t>NC</t>
  </si>
  <si>
    <t>Nowa Zelandia</t>
  </si>
  <si>
    <t>NZ</t>
  </si>
  <si>
    <t>Oman</t>
  </si>
  <si>
    <t>OM</t>
  </si>
  <si>
    <t>Pakistan</t>
  </si>
  <si>
    <t>PK</t>
  </si>
  <si>
    <t>Palau</t>
  </si>
  <si>
    <t>PW</t>
  </si>
  <si>
    <t>Panama</t>
  </si>
  <si>
    <t>PA</t>
  </si>
  <si>
    <t>Papua Nowa Gwinea</t>
  </si>
  <si>
    <t>PG</t>
  </si>
  <si>
    <t>Paragwaj</t>
  </si>
  <si>
    <t>PY</t>
  </si>
  <si>
    <t>Peru</t>
  </si>
  <si>
    <t>PE</t>
  </si>
  <si>
    <t>Polinezja Francuska (Tahiti)</t>
  </si>
  <si>
    <t>PF</t>
  </si>
  <si>
    <t>Północne Mariany</t>
  </si>
  <si>
    <t>MP</t>
  </si>
  <si>
    <t>Ponape (Mikronezja, Federalne Stany)</t>
  </si>
  <si>
    <t>Portugalia UE (z wyłączeniem Azorów i Madery)</t>
  </si>
  <si>
    <t>Puerto Rico</t>
  </si>
  <si>
    <t>PR</t>
  </si>
  <si>
    <t>Reunion</t>
  </si>
  <si>
    <t>RE</t>
  </si>
  <si>
    <t>RU</t>
  </si>
  <si>
    <t>Rosja</t>
  </si>
  <si>
    <t>Rota (Północne Mariany)</t>
  </si>
  <si>
    <t>Rumunia UE</t>
  </si>
  <si>
    <t>RO</t>
  </si>
  <si>
    <t>5</t>
  </si>
  <si>
    <t>Rwanda</t>
  </si>
  <si>
    <t>RW</t>
  </si>
  <si>
    <t>Saba (Antyle Holenderskie)</t>
  </si>
  <si>
    <t>Saipan (Północne Mariany)</t>
  </si>
  <si>
    <t>Salomona Wyspy</t>
  </si>
  <si>
    <t>SB</t>
  </si>
  <si>
    <t>Salwador</t>
  </si>
  <si>
    <t>SV</t>
  </si>
  <si>
    <t>Samoa Zachodnie</t>
  </si>
  <si>
    <t>WS</t>
  </si>
  <si>
    <t>San Marino</t>
  </si>
  <si>
    <t>SM</t>
  </si>
  <si>
    <t>Senegal</t>
  </si>
  <si>
    <t>SN</t>
  </si>
  <si>
    <t>Serbia</t>
  </si>
  <si>
    <t>Seszele</t>
  </si>
  <si>
    <t>SC</t>
  </si>
  <si>
    <t>Sierra Leone</t>
  </si>
  <si>
    <t>SL</t>
  </si>
  <si>
    <t>Singapur</t>
  </si>
  <si>
    <t>SG</t>
  </si>
  <si>
    <t>Słowacja UE</t>
  </si>
  <si>
    <t>SK</t>
  </si>
  <si>
    <t>Słowenia UE</t>
  </si>
  <si>
    <t>SI</t>
  </si>
  <si>
    <t>Sri Lanka</t>
  </si>
  <si>
    <t>LK</t>
  </si>
  <si>
    <t>St. Barthelemy</t>
  </si>
  <si>
    <t>St. Christopher (St. Kitts)</t>
  </si>
  <si>
    <t>St. Croix (Wyspy Dziewicze USA)</t>
  </si>
  <si>
    <t>VI</t>
  </si>
  <si>
    <t>St. Eustatius (Antyle Holenderskie)</t>
  </si>
  <si>
    <t>St. John (Wyspy Dziewicze USA)</t>
  </si>
  <si>
    <t>St. Kitts</t>
  </si>
  <si>
    <t>St. Lucia</t>
  </si>
  <si>
    <t>LC</t>
  </si>
  <si>
    <t>St. Maarten (Antyle Holenderskie)</t>
  </si>
  <si>
    <t>St. Martin (Gwadelupa)</t>
  </si>
  <si>
    <t>St. Thomas (Wyspy Dziewicze USA)</t>
  </si>
  <si>
    <t>St. Vincent i Grenadyny</t>
  </si>
  <si>
    <t>VC</t>
  </si>
  <si>
    <t>Stany Zjednoczone Ameryki</t>
  </si>
  <si>
    <t>US</t>
  </si>
  <si>
    <t>Surinam</t>
  </si>
  <si>
    <t>SR</t>
  </si>
  <si>
    <t>Swaziland</t>
  </si>
  <si>
    <t>SZ</t>
  </si>
  <si>
    <t>SY</t>
  </si>
  <si>
    <t>Szkocja UE</t>
  </si>
  <si>
    <t>CH</t>
  </si>
  <si>
    <t>Szwajcaria</t>
  </si>
  <si>
    <t>Szwecja UE</t>
  </si>
  <si>
    <t>SE</t>
  </si>
  <si>
    <t>Tadżykistan</t>
  </si>
  <si>
    <t>TJ</t>
  </si>
  <si>
    <t>Tahiti</t>
  </si>
  <si>
    <t>Tajlandia</t>
  </si>
  <si>
    <t>TH</t>
  </si>
  <si>
    <t>Tajwan</t>
  </si>
  <si>
    <t>TW</t>
  </si>
  <si>
    <t>Tanzania</t>
  </si>
  <si>
    <t>TZ</t>
  </si>
  <si>
    <t>Timor Wschodni</t>
  </si>
  <si>
    <t>TL</t>
  </si>
  <si>
    <t>Tinian (Północne Mariany)</t>
  </si>
  <si>
    <t>Togo</t>
  </si>
  <si>
    <t>TG</t>
  </si>
  <si>
    <t>Tonga</t>
  </si>
  <si>
    <t>TO</t>
  </si>
  <si>
    <t>Tortola (Bryt. Wyspy Dziewicze)</t>
  </si>
  <si>
    <t>Truk (Mikronezja, Federalne Stany)</t>
  </si>
  <si>
    <t>Trynidad i Tobago</t>
  </si>
  <si>
    <t>TT</t>
  </si>
  <si>
    <t>Tunezja</t>
  </si>
  <si>
    <t>TN</t>
  </si>
  <si>
    <t>Turcja</t>
  </si>
  <si>
    <t>TR</t>
  </si>
  <si>
    <t>Turkmenistan</t>
  </si>
  <si>
    <t>TM</t>
  </si>
  <si>
    <t>Turks i Caicos Wyspy</t>
  </si>
  <si>
    <t>TC</t>
  </si>
  <si>
    <t>Tuvalu</t>
  </si>
  <si>
    <t>TV</t>
  </si>
  <si>
    <t>Uganda</t>
  </si>
  <si>
    <t>UG</t>
  </si>
  <si>
    <t>Ukraina</t>
  </si>
  <si>
    <t>UA</t>
  </si>
  <si>
    <t xml:space="preserve">1 - 3 </t>
  </si>
  <si>
    <t>Union Island (St. Vincent i Grenadyny)</t>
  </si>
  <si>
    <t>Urugwaj</t>
  </si>
  <si>
    <t>UY</t>
  </si>
  <si>
    <t>Uzbekistan</t>
  </si>
  <si>
    <t>UZ</t>
  </si>
  <si>
    <t>Vanuatu</t>
  </si>
  <si>
    <t>VU</t>
  </si>
  <si>
    <t>Virgin Gorda (Bryt. Wyspy Dziewicze)</t>
  </si>
  <si>
    <t>Walia UE</t>
  </si>
  <si>
    <t>Wallis i Futuna Wyspy</t>
  </si>
  <si>
    <t>WF</t>
  </si>
  <si>
    <t>Węgry UE</t>
  </si>
  <si>
    <t>HU</t>
  </si>
  <si>
    <t>Wenezuela</t>
  </si>
  <si>
    <t>VE</t>
  </si>
  <si>
    <t>Wietnam</t>
  </si>
  <si>
    <t>VN</t>
  </si>
  <si>
    <t>Włochy UE</t>
  </si>
  <si>
    <t>IT</t>
  </si>
  <si>
    <t xml:space="preserve">Wybrzeże Kości Słoniowej </t>
  </si>
  <si>
    <t>CI</t>
  </si>
  <si>
    <t>Wyspy Dziewicze USA</t>
  </si>
  <si>
    <t>Wyspy Kanaryjskie</t>
  </si>
  <si>
    <t>IC</t>
  </si>
  <si>
    <t>Wyspy Normandzkie (Guernsey)</t>
  </si>
  <si>
    <t>GG</t>
  </si>
  <si>
    <t>Wyspy Normandzkie (Jersey)</t>
  </si>
  <si>
    <t>JE</t>
  </si>
  <si>
    <t>Wyspy Zielonego Przylądka</t>
  </si>
  <si>
    <t>CV</t>
  </si>
  <si>
    <t>Yap (Mikronezja, Federalne Stany)</t>
  </si>
  <si>
    <t>Zambia</t>
  </si>
  <si>
    <t>ZM</t>
  </si>
  <si>
    <t>Zimbabwe</t>
  </si>
  <si>
    <t>ZW</t>
  </si>
  <si>
    <t>Zjednoczone Emiraty Arabskie</t>
  </si>
  <si>
    <t>AE</t>
  </si>
  <si>
    <t>Brak serwisu</t>
  </si>
  <si>
    <t>7 - 9</t>
  </si>
  <si>
    <t>Eksport</t>
  </si>
  <si>
    <t>Import</t>
  </si>
  <si>
    <t>ISO</t>
  </si>
  <si>
    <t>Waga do</t>
  </si>
  <si>
    <t>Kuba (tylko do 30 kg)</t>
  </si>
  <si>
    <r>
      <t xml:space="preserve">Opłaty za import paczki międzynarodowej usługą </t>
    </r>
    <r>
      <rPr>
        <b/>
        <sz val="10"/>
        <color indexed="9"/>
        <rFont val="Calibri"/>
        <family val="2"/>
        <charset val="238"/>
      </rPr>
      <t>Serwis drogowy</t>
    </r>
  </si>
  <si>
    <r>
      <t>Opłaty za wysłanie paczki międzynarodowej usługą S</t>
    </r>
    <r>
      <rPr>
        <b/>
        <sz val="10"/>
        <color indexed="9"/>
        <rFont val="Calibri"/>
        <family val="2"/>
        <charset val="238"/>
      </rPr>
      <t>erwis drogowy</t>
    </r>
  </si>
  <si>
    <t>W celu ustalenia możliwości transportu paczek lub przesyłek cięższych lub większych prosimy o kontakt pod numerem infolinii 801 00 66 00.</t>
  </si>
  <si>
    <t xml:space="preserve"> </t>
  </si>
  <si>
    <t>BQ</t>
  </si>
  <si>
    <t>CW</t>
  </si>
  <si>
    <t>MM</t>
  </si>
  <si>
    <t>BL</t>
  </si>
  <si>
    <t>SX</t>
  </si>
  <si>
    <t>IR</t>
  </si>
  <si>
    <t>KP</t>
  </si>
  <si>
    <t>MF</t>
  </si>
  <si>
    <t>SD</t>
  </si>
  <si>
    <t>SO</t>
  </si>
  <si>
    <t>ST</t>
  </si>
  <si>
    <t>Syria (tylko do 30 kg)</t>
  </si>
  <si>
    <t>Iran (tylko do 30 kg)</t>
  </si>
  <si>
    <t>St. Martins  (tylko do 30 kg)</t>
  </si>
  <si>
    <t>Korea Północna (tylko do 30 kg)</t>
  </si>
  <si>
    <t>Birma (tylko do 30 kg)</t>
  </si>
  <si>
    <t>Sudan (tylko do 30 kg)</t>
  </si>
  <si>
    <t>Somalia (tylko do 30 kg)</t>
  </si>
  <si>
    <t>Wyspy Świętego Tomasz i Książęca (Sao Tome)  (tylko do 30 kg)</t>
  </si>
  <si>
    <t>Paczki     Paczki     Paczki     Paczki     Paczki     Paczki     Paczki    Paczki     Paczki     Paczki     Paczki     Paczki     Paczki     Paczki    Paczki    Paczki    Paczki    Paczki    Paczki    Paczki    Paczki</t>
  </si>
  <si>
    <t>ceny netto 2017 bez rabatów bez dopłaty</t>
  </si>
  <si>
    <t>ceny netto 2016 bez rabatów bez dopłaty</t>
  </si>
  <si>
    <t>16/17</t>
  </si>
  <si>
    <t>ceny netto 2018 bez rabatów bez dopłaty</t>
  </si>
  <si>
    <t>sprawdzenie 2018/2017</t>
  </si>
  <si>
    <t>Sprawdzenie 2-18/2017</t>
  </si>
  <si>
    <t>Srawdzenie</t>
  </si>
  <si>
    <t>Sprawdzenie 2018/2017</t>
  </si>
  <si>
    <t>Usługa dodatkowa lub dopłata</t>
  </si>
  <si>
    <t>Rabat</t>
  </si>
  <si>
    <t>Magazynowanie przesyłek za dobę  - cena za każdą rozpoczętą dobę</t>
  </si>
  <si>
    <t>Przelicznik gabarytowy: (Długość [cm] x Szerokość [cm] x Wysokość [cm]) / 5000</t>
  </si>
  <si>
    <r>
      <t xml:space="preserve">Usługi dodatkowe i </t>
    </r>
    <r>
      <rPr>
        <sz val="14"/>
        <color indexed="23"/>
        <rFont val="Calibri"/>
        <family val="2"/>
        <charset val="238"/>
      </rPr>
      <t>opłaty</t>
    </r>
    <r>
      <rPr>
        <b/>
        <sz val="14"/>
        <color indexed="23"/>
        <rFont val="Calibri"/>
        <family val="2"/>
        <charset val="238"/>
      </rPr>
      <t>:</t>
    </r>
  </si>
  <si>
    <t>Cennik</t>
  </si>
  <si>
    <t>Cena po rabacie</t>
  </si>
  <si>
    <t>Pobranie (C.O.D.)  do 10.000 PLN</t>
  </si>
  <si>
    <r>
      <t xml:space="preserve">Ubezpieczenie 100 do 10.000 PLN </t>
    </r>
    <r>
      <rPr>
        <vertAlign val="superscript"/>
        <sz val="8"/>
        <rFont val="Calibri Light"/>
        <family val="2"/>
        <charset val="238"/>
      </rPr>
      <t>(1)</t>
    </r>
  </si>
  <si>
    <t>1,10% min. 25,00</t>
  </si>
  <si>
    <r>
      <t xml:space="preserve">Ubezpieczenie 10.000 do 50.000 PLN </t>
    </r>
    <r>
      <rPr>
        <vertAlign val="superscript"/>
        <sz val="8"/>
        <rFont val="Calibri Light"/>
        <family val="2"/>
        <charset val="238"/>
      </rPr>
      <t>(1)</t>
    </r>
  </si>
  <si>
    <t>Osoba prywatna – odbiór lub doręczenie do osoby prywatnej</t>
  </si>
  <si>
    <r>
      <t xml:space="preserve">Niesort - za każdą paczkę </t>
    </r>
    <r>
      <rPr>
        <vertAlign val="superscript"/>
        <sz val="8"/>
        <rFont val="Calibri Light"/>
        <family val="2"/>
        <charset val="238"/>
      </rPr>
      <t>(2)</t>
    </r>
  </si>
  <si>
    <r>
      <t xml:space="preserve">Obsługa paczki ponadgabarytowej </t>
    </r>
    <r>
      <rPr>
        <vertAlign val="superscript"/>
        <sz val="8"/>
        <rFont val="Calibri Light"/>
        <family val="2"/>
        <charset val="238"/>
      </rPr>
      <t>(3)</t>
    </r>
  </si>
  <si>
    <r>
      <t xml:space="preserve">Obsługa paczki przekr. dozw. limity wagowe lub wymiarowe </t>
    </r>
    <r>
      <rPr>
        <vertAlign val="superscript"/>
        <sz val="8"/>
        <rFont val="Calibri Light"/>
        <family val="2"/>
        <charset val="238"/>
      </rPr>
      <t>(4)</t>
    </r>
  </si>
  <si>
    <r>
      <t xml:space="preserve">Odbiór / Doręczenie w strefie rozszerzonej </t>
    </r>
    <r>
      <rPr>
        <vertAlign val="superscript"/>
        <sz val="8"/>
        <rFont val="Calibri Light"/>
        <family val="2"/>
        <charset val="238"/>
      </rPr>
      <t>(5)</t>
    </r>
  </si>
  <si>
    <t>Brak nadawcy/przesyłki (puste zlecenie)</t>
  </si>
  <si>
    <r>
      <t xml:space="preserve">Korekta adresu </t>
    </r>
    <r>
      <rPr>
        <vertAlign val="superscript"/>
        <sz val="8"/>
        <rFont val="Calibri Light"/>
        <family val="2"/>
        <charset val="238"/>
      </rPr>
      <t>(6)</t>
    </r>
  </si>
  <si>
    <r>
      <t xml:space="preserve">Zwrot niedoręczonej przesyłki do nadawcy </t>
    </r>
    <r>
      <rPr>
        <vertAlign val="superscript"/>
        <sz val="8"/>
        <rFont val="Calibri Light"/>
        <family val="2"/>
        <charset val="238"/>
      </rPr>
      <t>(6)</t>
    </r>
  </si>
  <si>
    <t xml:space="preserve">Dopłata paliwowa </t>
  </si>
  <si>
    <t>Przesyłka podejmowana z innej miejscowosci</t>
  </si>
  <si>
    <t>ceny netto 2020.02 bez rabatów bez dopłaty</t>
  </si>
  <si>
    <t>ceny netto 2020 bez rabatów bez dopłaty</t>
  </si>
  <si>
    <t>Opłaty za wysłanie paczki międzynarodowej usługą Lotniczą Doręczenie Następnego Dnia</t>
  </si>
  <si>
    <t>Opłaty za wysłanie paczki międzynarodowej usługą Lotniczą Doręcznie do 2 dni</t>
  </si>
  <si>
    <t>Opłaty za import paczki międzynarodowej usługą Import Lotniczy</t>
  </si>
  <si>
    <r>
      <t>w</t>
    </r>
    <r>
      <rPr>
        <u/>
        <sz val="10"/>
        <color theme="10"/>
        <rFont val="Arial"/>
        <family val="2"/>
        <charset val="238"/>
      </rPr>
      <t>ww.businesscourier.pl</t>
    </r>
  </si>
  <si>
    <t>Lotniczy do 2 dni</t>
  </si>
  <si>
    <t>Lotniczy Next Day</t>
  </si>
  <si>
    <t>Lotniczy</t>
  </si>
  <si>
    <t xml:space="preserve"> Envelope do 0,2 kg</t>
  </si>
  <si>
    <t xml:space="preserve"> Envelope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</si>
</sst>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0%;\(0%\)"/>
    <numFmt numFmtId="173" formatCode="\ \ @"/>
    <numFmt numFmtId="174" formatCode="\ \ \ \ @"/>
    <numFmt numFmtId="175" formatCode="0.0%"/>
    <numFmt numFmtId="176" formatCode="_-* #,##0.00\ [$zł-415]_-;\-* #,##0.00\ [$zł-415]_-;_-* &quot;-&quot;??\ [$zł-415]_-;_-@_-"/>
    <numFmt numFmtId="177" formatCode="_-* #,##0\ &quot;zł&quot;_-;\-* #,##0\ &quot;zł&quot;_-;_-* &quot;-&quot;??\ &quot;zł&quot;_-;_-@_-"/>
    <numFmt numFmtId="178" formatCode="_-* #,##0.0\ _z_ł_-;\-* #,##0.0\ _z_ł_-;_-* &quot;-&quot;??\ _z_ł_-;_-@_-"/>
    <numFmt numFmtId="179" formatCode="0.0"/>
  </numFmts>
  <fonts count="50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4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7"/>
      <name val="Calibri Light"/>
      <family val="2"/>
      <charset val="238"/>
    </font>
    <font>
      <sz val="14"/>
      <color indexed="23"/>
      <name val="Calibri"/>
      <family val="2"/>
      <charset val="238"/>
    </font>
    <font>
      <b/>
      <sz val="14"/>
      <color indexed="23"/>
      <name val="Calibri"/>
      <family val="2"/>
      <charset val="238"/>
    </font>
    <font>
      <sz val="8"/>
      <name val="Calibri Light"/>
      <family val="2"/>
      <charset val="238"/>
    </font>
    <font>
      <vertAlign val="superscript"/>
      <sz val="8"/>
      <name val="Calibri Light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</font>
    <font>
      <sz val="8"/>
      <color rgb="FFDF5E17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rgb="FFDF5E17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4"/>
      <color rgb="FF808080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8"/>
      <color rgb="FF000000"/>
      <name val="Calibri Light"/>
      <family val="2"/>
      <charset val="238"/>
    </font>
    <font>
      <sz val="8"/>
      <color rgb="FF808080"/>
      <name val="Calibri"/>
      <family val="2"/>
      <charset val="238"/>
    </font>
    <font>
      <sz val="10"/>
      <color theme="0"/>
      <name val="Calibri"/>
      <family val="2"/>
      <charset val="238"/>
    </font>
    <font>
      <sz val="20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</font>
    <font>
      <sz val="18"/>
      <color theme="0"/>
      <name val="Calibri"/>
      <family val="2"/>
      <charset val="238"/>
      <scheme val="minor"/>
    </font>
    <font>
      <sz val="10"/>
      <color rgb="FF1646EC"/>
      <name val="Calibri"/>
      <family val="2"/>
      <charset val="238"/>
      <scheme val="minor"/>
    </font>
    <font>
      <sz val="8"/>
      <color rgb="FF1646EC"/>
      <name val="Calibri"/>
      <family val="2"/>
      <charset val="238"/>
      <scheme val="minor"/>
    </font>
    <font>
      <sz val="10"/>
      <color rgb="FF00A1E4"/>
      <name val="Calibri"/>
      <family val="2"/>
      <charset val="238"/>
      <scheme val="minor"/>
    </font>
    <font>
      <b/>
      <sz val="10"/>
      <color rgb="FF00A1E4"/>
      <name val="Calibri"/>
      <family val="2"/>
      <charset val="238"/>
      <scheme val="minor"/>
    </font>
    <font>
      <sz val="8"/>
      <color rgb="FF00A1E4"/>
      <name val="Calibri"/>
      <family val="2"/>
      <charset val="238"/>
      <scheme val="minor"/>
    </font>
    <font>
      <sz val="8"/>
      <color rgb="FF3BBEEF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u/>
      <sz val="10"/>
      <color theme="10"/>
      <name val="Arial"/>
    </font>
    <font>
      <u/>
      <sz val="10"/>
      <color theme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C9D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1646E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A1E4"/>
        <bgColor indexed="64"/>
      </patternFill>
    </fill>
    <fill>
      <patternFill patternType="solid">
        <fgColor rgb="FF3BBEEF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medium">
        <color theme="0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 style="thin">
        <color rgb="FF1646EC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rgb="FF1646EC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1646EC"/>
      </left>
      <right/>
      <top/>
      <bottom/>
      <diagonal/>
    </border>
    <border>
      <left/>
      <right style="thin">
        <color rgb="FF1646EC"/>
      </right>
      <top/>
      <bottom/>
      <diagonal/>
    </border>
    <border>
      <left style="thin">
        <color rgb="FF1646EC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1646EC"/>
      </right>
      <top/>
      <bottom style="thin">
        <color theme="0"/>
      </bottom>
      <diagonal/>
    </border>
    <border>
      <left/>
      <right style="medium">
        <color rgb="FF1646EC"/>
      </right>
      <top/>
      <bottom/>
      <diagonal/>
    </border>
  </borders>
  <cellStyleXfs count="46">
    <xf numFmtId="0" fontId="0" fillId="0" borderId="0"/>
    <xf numFmtId="166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66" fontId="3" fillId="0" borderId="0" applyFill="0" applyBorder="0" applyAlignment="0"/>
    <xf numFmtId="171" fontId="3" fillId="0" borderId="0" applyFill="0" applyBorder="0" applyAlignment="0"/>
    <xf numFmtId="167" fontId="3" fillId="0" borderId="0" applyFill="0" applyBorder="0" applyAlignment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3" fillId="0" borderId="0" applyFill="0" applyBorder="0" applyAlignment="0"/>
    <xf numFmtId="43" fontId="9" fillId="0" borderId="0" applyFont="0" applyFill="0" applyBorder="0" applyAlignment="0" applyProtection="0"/>
    <xf numFmtId="166" fontId="4" fillId="0" borderId="0" applyFill="0" applyBorder="0" applyAlignment="0"/>
    <xf numFmtId="167" fontId="4" fillId="0" borderId="0" applyFill="0" applyBorder="0" applyAlignment="0"/>
    <xf numFmtId="166" fontId="4" fillId="0" borderId="0" applyFill="0" applyBorder="0" applyAlignment="0"/>
    <xf numFmtId="171" fontId="4" fillId="0" borderId="0" applyFill="0" applyBorder="0" applyAlignment="0"/>
    <xf numFmtId="167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66" fontId="6" fillId="0" borderId="0" applyFill="0" applyBorder="0" applyAlignment="0"/>
    <xf numFmtId="167" fontId="6" fillId="0" borderId="0" applyFill="0" applyBorder="0" applyAlignment="0"/>
    <xf numFmtId="166" fontId="6" fillId="0" borderId="0" applyFill="0" applyBorder="0" applyAlignment="0"/>
    <xf numFmtId="171" fontId="6" fillId="0" borderId="0" applyFill="0" applyBorder="0" applyAlignment="0"/>
    <xf numFmtId="167" fontId="6" fillId="0" borderId="0" applyFill="0" applyBorder="0" applyAlignment="0"/>
    <xf numFmtId="0" fontId="1" fillId="0" borderId="0"/>
    <xf numFmtId="0" fontId="1" fillId="0" borderId="0"/>
    <xf numFmtId="0" fontId="2" fillId="0" borderId="0"/>
    <xf numFmtId="0" fontId="16" fillId="0" borderId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7" fillId="0" borderId="0" applyFill="0" applyBorder="0" applyAlignment="0"/>
    <xf numFmtId="167" fontId="7" fillId="0" borderId="0" applyFill="0" applyBorder="0" applyAlignment="0"/>
    <xf numFmtId="166" fontId="7" fillId="0" borderId="0" applyFill="0" applyBorder="0" applyAlignment="0"/>
    <xf numFmtId="171" fontId="7" fillId="0" borderId="0" applyFill="0" applyBorder="0" applyAlignment="0"/>
    <xf numFmtId="167" fontId="7" fillId="0" borderId="0" applyFill="0" applyBorder="0" applyAlignment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49" fontId="3" fillId="0" borderId="0" applyFill="0" applyBorder="0" applyAlignment="0"/>
    <xf numFmtId="173" fontId="3" fillId="0" borderId="0" applyFill="0" applyBorder="0" applyAlignment="0"/>
    <xf numFmtId="174" fontId="3" fillId="0" borderId="0" applyFill="0" applyBorder="0" applyAlignment="0"/>
    <xf numFmtId="44" fontId="9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178">
    <xf numFmtId="0" fontId="0" fillId="0" borderId="0" xfId="0"/>
    <xf numFmtId="0" fontId="17" fillId="2" borderId="0" xfId="0" applyFont="1" applyFill="1" applyBorder="1" applyProtection="1">
      <protection hidden="1"/>
    </xf>
    <xf numFmtId="0" fontId="18" fillId="2" borderId="0" xfId="29" applyFont="1" applyFill="1" applyBorder="1" applyProtection="1">
      <protection hidden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left"/>
    </xf>
    <xf numFmtId="0" fontId="18" fillId="2" borderId="0" xfId="0" applyFont="1" applyFill="1" applyBorder="1" applyProtection="1">
      <protection hidden="1"/>
    </xf>
    <xf numFmtId="0" fontId="19" fillId="2" borderId="0" xfId="0" applyFont="1" applyFill="1" applyBorder="1" applyProtection="1">
      <protection hidden="1"/>
    </xf>
    <xf numFmtId="0" fontId="17" fillId="2" borderId="0" xfId="29" applyFont="1" applyFill="1" applyBorder="1" applyProtection="1">
      <protection hidden="1"/>
    </xf>
    <xf numFmtId="165" fontId="18" fillId="2" borderId="0" xfId="11" applyNumberFormat="1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>
      <alignment horizontal="center" wrapText="1"/>
    </xf>
    <xf numFmtId="49" fontId="18" fillId="2" borderId="0" xfId="0" applyNumberFormat="1" applyFont="1" applyFill="1" applyBorder="1" applyAlignment="1">
      <alignment horizontal="center" wrapText="1"/>
    </xf>
    <xf numFmtId="165" fontId="18" fillId="3" borderId="0" xfId="11" applyNumberFormat="1" applyFont="1" applyFill="1" applyBorder="1" applyAlignment="1" applyProtection="1">
      <alignment horizontal="center"/>
      <protection hidden="1"/>
    </xf>
    <xf numFmtId="165" fontId="18" fillId="4" borderId="0" xfId="11" applyNumberFormat="1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Protection="1">
      <protection hidden="1"/>
    </xf>
    <xf numFmtId="165" fontId="18" fillId="3" borderId="0" xfId="11" applyNumberFormat="1" applyFont="1" applyFill="1" applyBorder="1" applyAlignment="1" applyProtection="1">
      <alignment horizontal="left"/>
      <protection hidden="1"/>
    </xf>
    <xf numFmtId="165" fontId="18" fillId="4" borderId="0" xfId="11" applyNumberFormat="1" applyFont="1" applyFill="1" applyBorder="1" applyAlignment="1" applyProtection="1">
      <alignment horizontal="left"/>
      <protection hidden="1"/>
    </xf>
    <xf numFmtId="9" fontId="18" fillId="4" borderId="0" xfId="38" applyFont="1" applyFill="1" applyBorder="1" applyAlignment="1" applyProtection="1">
      <alignment horizontal="center"/>
      <protection hidden="1"/>
    </xf>
    <xf numFmtId="3" fontId="18" fillId="4" borderId="0" xfId="1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Border="1" applyProtection="1">
      <protection hidden="1"/>
    </xf>
    <xf numFmtId="0" fontId="24" fillId="2" borderId="0" xfId="0" applyFont="1" applyFill="1" applyBorder="1"/>
    <xf numFmtId="0" fontId="22" fillId="2" borderId="0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wrapText="1"/>
    </xf>
    <xf numFmtId="49" fontId="18" fillId="4" borderId="3" xfId="0" applyNumberFormat="1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49" fontId="18" fillId="4" borderId="5" xfId="0" applyNumberFormat="1" applyFont="1" applyFill="1" applyBorder="1" applyAlignment="1">
      <alignment horizontal="center" wrapText="1"/>
    </xf>
    <xf numFmtId="0" fontId="19" fillId="4" borderId="6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left"/>
    </xf>
    <xf numFmtId="0" fontId="0" fillId="6" borderId="0" xfId="0" applyFill="1"/>
    <xf numFmtId="175" fontId="18" fillId="4" borderId="0" xfId="38" applyNumberFormat="1" applyFont="1" applyFill="1" applyBorder="1" applyAlignment="1" applyProtection="1">
      <alignment horizontal="center"/>
      <protection locked="0" hidden="1"/>
    </xf>
    <xf numFmtId="0" fontId="1" fillId="0" borderId="0" xfId="0" applyFont="1"/>
    <xf numFmtId="0" fontId="10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Protection="1">
      <protection hidden="1"/>
    </xf>
    <xf numFmtId="4" fontId="24" fillId="2" borderId="0" xfId="0" applyNumberFormat="1" applyFont="1" applyFill="1" applyBorder="1" applyProtection="1">
      <protection hidden="1"/>
    </xf>
    <xf numFmtId="2" fontId="24" fillId="2" borderId="0" xfId="0" applyNumberFormat="1" applyFont="1" applyFill="1" applyBorder="1" applyProtection="1">
      <protection hidden="1"/>
    </xf>
    <xf numFmtId="44" fontId="19" fillId="2" borderId="0" xfId="44" applyNumberFormat="1" applyFont="1" applyFill="1" applyBorder="1" applyProtection="1">
      <protection hidden="1"/>
    </xf>
    <xf numFmtId="0" fontId="25" fillId="2" borderId="0" xfId="0" applyFont="1" applyFill="1" applyBorder="1" applyProtection="1">
      <protection hidden="1"/>
    </xf>
    <xf numFmtId="165" fontId="26" fillId="4" borderId="0" xfId="11" applyNumberFormat="1" applyFont="1" applyFill="1" applyBorder="1" applyAlignment="1" applyProtection="1">
      <alignment horizontal="center"/>
      <protection hidden="1"/>
    </xf>
    <xf numFmtId="0" fontId="26" fillId="2" borderId="0" xfId="0" applyFont="1" applyFill="1" applyBorder="1" applyProtection="1">
      <protection hidden="1"/>
    </xf>
    <xf numFmtId="177" fontId="26" fillId="4" borderId="0" xfId="44" applyNumberFormat="1" applyFont="1" applyFill="1" applyBorder="1" applyAlignment="1" applyProtection="1">
      <alignment horizontal="center"/>
      <protection hidden="1"/>
    </xf>
    <xf numFmtId="44" fontId="19" fillId="4" borderId="0" xfId="44" applyNumberFormat="1" applyFont="1" applyFill="1" applyBorder="1" applyAlignment="1" applyProtection="1">
      <alignment horizontal="center" vertical="center"/>
      <protection hidden="1"/>
    </xf>
    <xf numFmtId="178" fontId="26" fillId="2" borderId="0" xfId="14" applyNumberFormat="1" applyFont="1" applyFill="1" applyBorder="1" applyProtection="1">
      <protection hidden="1"/>
    </xf>
    <xf numFmtId="0" fontId="26" fillId="2" borderId="0" xfId="29" applyFont="1" applyFill="1" applyBorder="1" applyProtection="1">
      <protection hidden="1"/>
    </xf>
    <xf numFmtId="178" fontId="26" fillId="2" borderId="0" xfId="14" applyNumberFormat="1" applyFont="1" applyFill="1" applyBorder="1" applyAlignment="1" applyProtection="1">
      <alignment horizontal="center"/>
      <protection hidden="1"/>
    </xf>
    <xf numFmtId="44" fontId="19" fillId="2" borderId="0" xfId="44" applyNumberFormat="1" applyFont="1" applyFill="1" applyBorder="1" applyAlignment="1" applyProtection="1">
      <alignment horizontal="center" vertical="center"/>
      <protection hidden="1"/>
    </xf>
    <xf numFmtId="165" fontId="26" fillId="2" borderId="0" xfId="11" applyNumberFormat="1" applyFont="1" applyFill="1" applyBorder="1" applyAlignment="1" applyProtection="1">
      <alignment horizontal="center"/>
      <protection hidden="1"/>
    </xf>
    <xf numFmtId="178" fontId="26" fillId="4" borderId="0" xfId="14" applyNumberFormat="1" applyFont="1" applyFill="1" applyBorder="1" applyAlignment="1" applyProtection="1">
      <alignment horizontal="center"/>
      <protection hidden="1"/>
    </xf>
    <xf numFmtId="0" fontId="27" fillId="2" borderId="0" xfId="29" applyFont="1" applyFill="1" applyBorder="1" applyAlignment="1" applyProtection="1">
      <alignment horizontal="right"/>
      <protection hidden="1"/>
    </xf>
    <xf numFmtId="0" fontId="26" fillId="4" borderId="0" xfId="44" applyNumberFormat="1" applyFont="1" applyFill="1" applyBorder="1" applyAlignment="1" applyProtection="1">
      <alignment horizontal="center"/>
      <protection hidden="1"/>
    </xf>
    <xf numFmtId="0" fontId="26" fillId="2" borderId="0" xfId="29" applyFont="1" applyFill="1" applyBorder="1" applyAlignment="1" applyProtection="1">
      <alignment horizontal="right"/>
      <protection hidden="1"/>
    </xf>
    <xf numFmtId="0" fontId="26" fillId="2" borderId="0" xfId="44" applyNumberFormat="1" applyFont="1" applyFill="1" applyBorder="1" applyAlignment="1" applyProtection="1">
      <alignment horizontal="center"/>
      <protection hidden="1"/>
    </xf>
    <xf numFmtId="179" fontId="26" fillId="2" borderId="0" xfId="14" applyNumberFormat="1" applyFont="1" applyFill="1" applyBorder="1" applyAlignment="1" applyProtection="1">
      <alignment horizontal="center"/>
      <protection hidden="1"/>
    </xf>
    <xf numFmtId="179" fontId="26" fillId="4" borderId="0" xfId="14" applyNumberFormat="1" applyFont="1" applyFill="1" applyBorder="1" applyAlignment="1" applyProtection="1">
      <alignment horizontal="center"/>
      <protection hidden="1"/>
    </xf>
    <xf numFmtId="0" fontId="19" fillId="2" borderId="0" xfId="29" applyFont="1" applyFill="1" applyBorder="1" applyProtection="1">
      <protection hidden="1"/>
    </xf>
    <xf numFmtId="176" fontId="19" fillId="2" borderId="0" xfId="11" applyNumberFormat="1" applyFont="1" applyFill="1" applyBorder="1" applyAlignment="1" applyProtection="1">
      <alignment horizontal="center" vertical="center"/>
      <protection hidden="1"/>
    </xf>
    <xf numFmtId="176" fontId="19" fillId="4" borderId="0" xfId="11" applyNumberFormat="1" applyFont="1" applyFill="1" applyBorder="1" applyAlignment="1" applyProtection="1">
      <alignment horizontal="center" vertical="center"/>
      <protection hidden="1"/>
    </xf>
    <xf numFmtId="16" fontId="19" fillId="3" borderId="7" xfId="0" quotePrefix="1" applyNumberFormat="1" applyFont="1" applyFill="1" applyBorder="1" applyAlignment="1">
      <alignment horizontal="center"/>
    </xf>
    <xf numFmtId="49" fontId="18" fillId="3" borderId="0" xfId="11" applyNumberFormat="1" applyFont="1" applyFill="1" applyBorder="1" applyAlignment="1" applyProtection="1">
      <alignment horizontal="center"/>
      <protection hidden="1"/>
    </xf>
    <xf numFmtId="0" fontId="28" fillId="2" borderId="0" xfId="0" applyFont="1" applyFill="1" applyBorder="1" applyProtection="1">
      <protection hidden="1"/>
    </xf>
    <xf numFmtId="0" fontId="29" fillId="2" borderId="0" xfId="0" applyFont="1" applyFill="1" applyBorder="1" applyProtection="1">
      <protection hidden="1"/>
    </xf>
    <xf numFmtId="0" fontId="30" fillId="2" borderId="0" xfId="0" applyFont="1" applyFill="1" applyBorder="1" applyAlignment="1">
      <alignment horizontal="center" vertical="center" wrapText="1"/>
    </xf>
    <xf numFmtId="165" fontId="29" fillId="2" borderId="0" xfId="11" applyNumberFormat="1" applyFont="1" applyFill="1" applyBorder="1" applyAlignment="1" applyProtection="1">
      <alignment horizontal="center"/>
      <protection hidden="1"/>
    </xf>
    <xf numFmtId="0" fontId="29" fillId="2" borderId="0" xfId="29" applyFont="1" applyFill="1" applyBorder="1" applyProtection="1">
      <protection hidden="1"/>
    </xf>
    <xf numFmtId="176" fontId="19" fillId="2" borderId="0" xfId="11" applyNumberFormat="1" applyFont="1" applyFill="1" applyBorder="1" applyProtection="1">
      <protection hidden="1"/>
    </xf>
    <xf numFmtId="9" fontId="24" fillId="2" borderId="0" xfId="38" applyFont="1" applyFill="1" applyBorder="1" applyProtection="1">
      <protection hidden="1"/>
    </xf>
    <xf numFmtId="0" fontId="31" fillId="2" borderId="0" xfId="0" applyFont="1" applyFill="1" applyBorder="1" applyProtection="1">
      <protection hidden="1"/>
    </xf>
    <xf numFmtId="4" fontId="17" fillId="2" borderId="0" xfId="0" applyNumberFormat="1" applyFont="1" applyFill="1" applyBorder="1" applyProtection="1">
      <protection hidden="1"/>
    </xf>
    <xf numFmtId="0" fontId="19" fillId="2" borderId="0" xfId="30" applyFont="1" applyFill="1" applyAlignment="1">
      <alignment vertical="center"/>
    </xf>
    <xf numFmtId="0" fontId="16" fillId="2" borderId="0" xfId="30" applyFill="1"/>
    <xf numFmtId="0" fontId="16" fillId="0" borderId="0" xfId="30"/>
    <xf numFmtId="0" fontId="32" fillId="2" borderId="0" xfId="30" applyFont="1" applyFill="1" applyAlignment="1">
      <alignment vertical="center"/>
    </xf>
    <xf numFmtId="0" fontId="14" fillId="7" borderId="12" xfId="30" applyFont="1" applyFill="1" applyBorder="1" applyAlignment="1">
      <alignment horizontal="left" vertical="center" wrapText="1"/>
    </xf>
    <xf numFmtId="0" fontId="14" fillId="7" borderId="12" xfId="30" applyFont="1" applyFill="1" applyBorder="1" applyAlignment="1">
      <alignment horizontal="center" vertical="center" wrapText="1"/>
    </xf>
    <xf numFmtId="0" fontId="14" fillId="4" borderId="12" xfId="30" applyFont="1" applyFill="1" applyBorder="1" applyAlignment="1">
      <alignment horizontal="left" vertical="center" wrapText="1"/>
    </xf>
    <xf numFmtId="0" fontId="35" fillId="8" borderId="12" xfId="30" applyFont="1" applyFill="1" applyBorder="1" applyAlignment="1">
      <alignment horizontal="center" vertical="center" wrapText="1"/>
    </xf>
    <xf numFmtId="0" fontId="14" fillId="8" borderId="12" xfId="30" applyFont="1" applyFill="1" applyBorder="1" applyAlignment="1">
      <alignment horizontal="center" vertical="center" wrapText="1"/>
    </xf>
    <xf numFmtId="0" fontId="14" fillId="3" borderId="12" xfId="30" applyFont="1" applyFill="1" applyBorder="1" applyAlignment="1">
      <alignment horizontal="left" vertical="center" wrapText="1"/>
    </xf>
    <xf numFmtId="0" fontId="35" fillId="7" borderId="12" xfId="30" applyFont="1" applyFill="1" applyBorder="1" applyAlignment="1">
      <alignment horizontal="center" vertical="center" wrapText="1"/>
    </xf>
    <xf numFmtId="0" fontId="14" fillId="8" borderId="12" xfId="30" applyFont="1" applyFill="1" applyBorder="1" applyAlignment="1">
      <alignment horizontal="left" vertical="center" wrapText="1"/>
    </xf>
    <xf numFmtId="2" fontId="14" fillId="4" borderId="12" xfId="30" applyNumberFormat="1" applyFont="1" applyFill="1" applyBorder="1" applyAlignment="1">
      <alignment horizontal="center" vertical="center" wrapText="1"/>
    </xf>
    <xf numFmtId="9" fontId="14" fillId="8" borderId="12" xfId="39" applyFont="1" applyFill="1" applyBorder="1" applyAlignment="1">
      <alignment horizontal="center" vertical="center" wrapText="1"/>
    </xf>
    <xf numFmtId="2" fontId="14" fillId="8" borderId="12" xfId="30" applyNumberFormat="1" applyFont="1" applyFill="1" applyBorder="1" applyAlignment="1">
      <alignment horizontal="center" vertical="center" wrapText="1"/>
    </xf>
    <xf numFmtId="2" fontId="14" fillId="7" borderId="12" xfId="30" applyNumberFormat="1" applyFont="1" applyFill="1" applyBorder="1" applyAlignment="1">
      <alignment horizontal="center" vertical="center" wrapText="1"/>
    </xf>
    <xf numFmtId="9" fontId="14" fillId="7" borderId="12" xfId="39" applyFont="1" applyFill="1" applyBorder="1" applyAlignment="1">
      <alignment horizontal="center" vertical="center" wrapText="1"/>
    </xf>
    <xf numFmtId="2" fontId="35" fillId="8" borderId="12" xfId="30" applyNumberFormat="1" applyFont="1" applyFill="1" applyBorder="1" applyAlignment="1">
      <alignment horizontal="center" vertical="center" wrapText="1"/>
    </xf>
    <xf numFmtId="9" fontId="35" fillId="8" borderId="12" xfId="39" applyFont="1" applyFill="1" applyBorder="1" applyAlignment="1">
      <alignment horizontal="center" vertical="center" wrapText="1"/>
    </xf>
    <xf numFmtId="2" fontId="14" fillId="3" borderId="12" xfId="30" applyNumberFormat="1" applyFont="1" applyFill="1" applyBorder="1" applyAlignment="1">
      <alignment horizontal="center" vertical="center" wrapText="1"/>
    </xf>
    <xf numFmtId="9" fontId="14" fillId="3" borderId="12" xfId="39" applyFont="1" applyFill="1" applyBorder="1" applyAlignment="1">
      <alignment horizontal="center" vertical="center" wrapText="1"/>
    </xf>
    <xf numFmtId="0" fontId="36" fillId="2" borderId="0" xfId="30" applyFont="1" applyFill="1" applyAlignment="1">
      <alignment vertical="center"/>
    </xf>
    <xf numFmtId="0" fontId="11" fillId="2" borderId="0" xfId="30" applyFont="1" applyFill="1" applyAlignment="1">
      <alignment vertical="center" wrapText="1"/>
    </xf>
    <xf numFmtId="0" fontId="11" fillId="2" borderId="0" xfId="30" applyFont="1" applyFill="1" applyAlignment="1">
      <alignment horizontal="left" vertical="center" wrapText="1" indent="1"/>
    </xf>
    <xf numFmtId="0" fontId="16" fillId="2" borderId="0" xfId="30" applyFill="1" applyAlignment="1">
      <alignment vertical="top" wrapText="1"/>
    </xf>
    <xf numFmtId="2" fontId="17" fillId="2" borderId="0" xfId="0" applyNumberFormat="1" applyFont="1" applyFill="1" applyBorder="1" applyProtection="1">
      <protection hidden="1"/>
    </xf>
    <xf numFmtId="9" fontId="17" fillId="2" borderId="0" xfId="38" applyFont="1" applyFill="1" applyBorder="1" applyProtection="1">
      <protection hidden="1"/>
    </xf>
    <xf numFmtId="2" fontId="17" fillId="2" borderId="0" xfId="0" applyNumberFormat="1" applyFont="1" applyFill="1" applyBorder="1" applyAlignment="1" applyProtection="1">
      <alignment horizontal="center"/>
      <protection hidden="1"/>
    </xf>
    <xf numFmtId="43" fontId="17" fillId="2" borderId="0" xfId="14" applyFont="1" applyFill="1" applyBorder="1" applyProtection="1">
      <protection hidden="1"/>
    </xf>
    <xf numFmtId="9" fontId="17" fillId="2" borderId="0" xfId="38" applyFont="1" applyFill="1" applyBorder="1" applyAlignment="1" applyProtection="1">
      <alignment horizontal="center"/>
      <protection hidden="1"/>
    </xf>
    <xf numFmtId="3" fontId="24" fillId="2" borderId="0" xfId="0" applyNumberFormat="1" applyFont="1" applyFill="1" applyBorder="1" applyProtection="1">
      <protection hidden="1"/>
    </xf>
    <xf numFmtId="1" fontId="17" fillId="2" borderId="0" xfId="0" applyNumberFormat="1" applyFont="1" applyFill="1" applyBorder="1" applyProtection="1">
      <protection hidden="1"/>
    </xf>
    <xf numFmtId="2" fontId="17" fillId="0" borderId="0" xfId="0" applyNumberFormat="1" applyFont="1" applyFill="1" applyBorder="1" applyProtection="1">
      <protection hidden="1"/>
    </xf>
    <xf numFmtId="0" fontId="20" fillId="10" borderId="0" xfId="0" applyFont="1" applyFill="1" applyBorder="1" applyAlignment="1">
      <alignment horizontal="center" vertical="center" wrapText="1"/>
    </xf>
    <xf numFmtId="0" fontId="24" fillId="10" borderId="0" xfId="0" applyFont="1" applyFill="1" applyBorder="1" applyProtection="1">
      <protection hidden="1"/>
    </xf>
    <xf numFmtId="0" fontId="17" fillId="10" borderId="0" xfId="0" applyFont="1" applyFill="1" applyBorder="1" applyProtection="1">
      <protection hidden="1"/>
    </xf>
    <xf numFmtId="0" fontId="17" fillId="11" borderId="0" xfId="0" applyFont="1" applyFill="1" applyBorder="1" applyProtection="1">
      <protection hidden="1"/>
    </xf>
    <xf numFmtId="0" fontId="42" fillId="10" borderId="0" xfId="0" applyFont="1" applyFill="1" applyBorder="1" applyProtection="1">
      <protection hidden="1"/>
    </xf>
    <xf numFmtId="0" fontId="21" fillId="10" borderId="0" xfId="0" applyFont="1" applyFill="1" applyBorder="1" applyProtection="1">
      <protection hidden="1"/>
    </xf>
    <xf numFmtId="44" fontId="20" fillId="10" borderId="0" xfId="44" applyFont="1" applyFill="1" applyBorder="1" applyAlignment="1">
      <alignment horizontal="center" vertical="center" wrapText="1"/>
    </xf>
    <xf numFmtId="0" fontId="34" fillId="10" borderId="10" xfId="30" applyFont="1" applyFill="1" applyBorder="1" applyAlignment="1">
      <alignment horizontal="center" vertical="center" wrapText="1"/>
    </xf>
    <xf numFmtId="0" fontId="33" fillId="10" borderId="11" xfId="30" applyFont="1" applyFill="1" applyBorder="1" applyAlignment="1">
      <alignment horizontal="center" vertical="center" wrapText="1"/>
    </xf>
    <xf numFmtId="0" fontId="33" fillId="2" borderId="9" xfId="3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wrapText="1"/>
    </xf>
    <xf numFmtId="49" fontId="18" fillId="4" borderId="17" xfId="0" applyNumberFormat="1" applyFont="1" applyFill="1" applyBorder="1" applyAlignment="1">
      <alignment horizontal="center" wrapText="1"/>
    </xf>
    <xf numFmtId="0" fontId="18" fillId="2" borderId="18" xfId="0" applyFont="1" applyFill="1" applyBorder="1" applyAlignment="1">
      <alignment horizontal="center" wrapText="1"/>
    </xf>
    <xf numFmtId="49" fontId="18" fillId="2" borderId="19" xfId="0" applyNumberFormat="1" applyFont="1" applyFill="1" applyBorder="1" applyAlignment="1">
      <alignment horizontal="center" wrapText="1"/>
    </xf>
    <xf numFmtId="0" fontId="19" fillId="4" borderId="18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 wrapText="1"/>
    </xf>
    <xf numFmtId="0" fontId="18" fillId="4" borderId="21" xfId="0" applyFont="1" applyFill="1" applyBorder="1" applyAlignment="1">
      <alignment horizontal="center" wrapText="1"/>
    </xf>
    <xf numFmtId="0" fontId="17" fillId="2" borderId="18" xfId="0" applyFont="1" applyFill="1" applyBorder="1" applyAlignment="1">
      <alignment horizontal="center" wrapText="1"/>
    </xf>
    <xf numFmtId="0" fontId="22" fillId="2" borderId="19" xfId="0" applyFont="1" applyFill="1" applyBorder="1" applyAlignment="1">
      <alignment wrapText="1"/>
    </xf>
    <xf numFmtId="0" fontId="23" fillId="2" borderId="19" xfId="0" quotePrefix="1" applyFont="1" applyFill="1" applyBorder="1"/>
    <xf numFmtId="0" fontId="17" fillId="4" borderId="18" xfId="0" applyFont="1" applyFill="1" applyBorder="1" applyAlignment="1">
      <alignment horizontal="center" wrapText="1"/>
    </xf>
    <xf numFmtId="0" fontId="19" fillId="4" borderId="19" xfId="0" applyFont="1" applyFill="1" applyBorder="1"/>
    <xf numFmtId="0" fontId="17" fillId="3" borderId="18" xfId="0" applyFont="1" applyFill="1" applyBorder="1" applyAlignment="1">
      <alignment horizontal="center" wrapText="1"/>
    </xf>
    <xf numFmtId="0" fontId="19" fillId="3" borderId="19" xfId="0" applyFont="1" applyFill="1" applyBorder="1"/>
    <xf numFmtId="0" fontId="17" fillId="2" borderId="22" xfId="0" applyFont="1" applyFill="1" applyBorder="1"/>
    <xf numFmtId="0" fontId="24" fillId="2" borderId="22" xfId="0" applyFont="1" applyFill="1" applyBorder="1" applyProtection="1">
      <protection locked="0"/>
    </xf>
    <xf numFmtId="0" fontId="20" fillId="13" borderId="0" xfId="0" applyFont="1" applyFill="1" applyBorder="1" applyAlignment="1">
      <alignment horizontal="center" vertical="center" wrapText="1"/>
    </xf>
    <xf numFmtId="0" fontId="44" fillId="2" borderId="0" xfId="29" applyFont="1" applyFill="1" applyBorder="1" applyAlignment="1" applyProtection="1">
      <alignment horizontal="right"/>
      <protection hidden="1"/>
    </xf>
    <xf numFmtId="0" fontId="24" fillId="13" borderId="0" xfId="0" applyFont="1" applyFill="1" applyBorder="1" applyProtection="1">
      <protection hidden="1"/>
    </xf>
    <xf numFmtId="0" fontId="23" fillId="13" borderId="0" xfId="0" applyFont="1" applyFill="1" applyBorder="1" applyProtection="1">
      <protection hidden="1"/>
    </xf>
    <xf numFmtId="0" fontId="17" fillId="13" borderId="0" xfId="0" applyFont="1" applyFill="1" applyBorder="1" applyProtection="1">
      <protection hidden="1"/>
    </xf>
    <xf numFmtId="0" fontId="21" fillId="13" borderId="0" xfId="0" applyFont="1" applyFill="1" applyBorder="1" applyProtection="1">
      <protection hidden="1"/>
    </xf>
    <xf numFmtId="0" fontId="45" fillId="13" borderId="0" xfId="0" applyFont="1" applyFill="1" applyBorder="1" applyProtection="1">
      <protection hidden="1"/>
    </xf>
    <xf numFmtId="0" fontId="46" fillId="14" borderId="0" xfId="0" applyFont="1" applyFill="1" applyBorder="1" applyProtection="1">
      <protection hidden="1"/>
    </xf>
    <xf numFmtId="0" fontId="20" fillId="14" borderId="0" xfId="0" applyFont="1" applyFill="1" applyBorder="1" applyAlignment="1">
      <alignment horizontal="center" vertical="center" wrapText="1"/>
    </xf>
    <xf numFmtId="0" fontId="24" fillId="14" borderId="0" xfId="0" applyFont="1" applyFill="1" applyBorder="1" applyProtection="1">
      <protection hidden="1"/>
    </xf>
    <xf numFmtId="0" fontId="17" fillId="14" borderId="0" xfId="0" applyFont="1" applyFill="1" applyBorder="1" applyProtection="1">
      <protection hidden="1"/>
    </xf>
    <xf numFmtId="0" fontId="21" fillId="14" borderId="0" xfId="0" applyFont="1" applyFill="1" applyBorder="1" applyProtection="1">
      <protection hidden="1"/>
    </xf>
    <xf numFmtId="0" fontId="37" fillId="10" borderId="0" xfId="0" applyFont="1" applyFill="1" applyBorder="1" applyAlignment="1">
      <alignment horizontal="center" vertical="center"/>
    </xf>
    <xf numFmtId="9" fontId="41" fillId="4" borderId="0" xfId="38" applyFont="1" applyFill="1" applyBorder="1" applyAlignment="1" applyProtection="1">
      <alignment horizontal="center" vertical="center" textRotation="90"/>
      <protection hidden="1"/>
    </xf>
    <xf numFmtId="0" fontId="41" fillId="4" borderId="0" xfId="0" applyFont="1" applyFill="1" applyBorder="1" applyAlignment="1" applyProtection="1">
      <alignment horizontal="center" vertical="center" textRotation="90"/>
      <protection hidden="1"/>
    </xf>
    <xf numFmtId="0" fontId="38" fillId="12" borderId="0" xfId="0" applyFont="1" applyFill="1" applyBorder="1" applyAlignment="1" applyProtection="1">
      <alignment horizontal="center" vertical="center" textRotation="90"/>
      <protection hidden="1"/>
    </xf>
    <xf numFmtId="9" fontId="43" fillId="4" borderId="0" xfId="38" applyFont="1" applyFill="1" applyBorder="1" applyAlignment="1" applyProtection="1">
      <alignment horizontal="center" vertical="center" textRotation="90"/>
      <protection hidden="1"/>
    </xf>
    <xf numFmtId="0" fontId="43" fillId="4" borderId="0" xfId="0" applyFont="1" applyFill="1" applyBorder="1" applyAlignment="1" applyProtection="1">
      <alignment horizontal="center" vertical="center" textRotation="90"/>
      <protection hidden="1"/>
    </xf>
    <xf numFmtId="0" fontId="39" fillId="13" borderId="0" xfId="0" applyFont="1" applyFill="1" applyBorder="1" applyAlignment="1">
      <alignment horizontal="center" vertical="center"/>
    </xf>
    <xf numFmtId="0" fontId="38" fillId="11" borderId="0" xfId="0" applyFont="1" applyFill="1" applyBorder="1" applyAlignment="1" applyProtection="1">
      <alignment horizontal="center" vertical="center" textRotation="90"/>
      <protection hidden="1"/>
    </xf>
    <xf numFmtId="0" fontId="47" fillId="4" borderId="0" xfId="0" applyFont="1" applyFill="1" applyBorder="1" applyAlignment="1" applyProtection="1">
      <alignment horizontal="center" textRotation="90"/>
      <protection hidden="1"/>
    </xf>
    <xf numFmtId="0" fontId="37" fillId="14" borderId="0" xfId="0" applyFont="1" applyFill="1" applyBorder="1" applyAlignment="1">
      <alignment horizontal="center" vertical="center"/>
    </xf>
    <xf numFmtId="0" fontId="40" fillId="11" borderId="0" xfId="0" applyFont="1" applyFill="1" applyBorder="1" applyAlignment="1" applyProtection="1">
      <alignment horizontal="center" vertical="center" textRotation="90"/>
      <protection hidden="1"/>
    </xf>
    <xf numFmtId="0" fontId="48" fillId="11" borderId="0" xfId="45" applyFill="1" applyBorder="1" applyAlignment="1" applyProtection="1">
      <alignment horizontal="center" vertical="center" textRotation="90"/>
      <protection hidden="1"/>
    </xf>
    <xf numFmtId="0" fontId="41" fillId="4" borderId="0" xfId="0" applyFont="1" applyFill="1" applyBorder="1" applyAlignment="1" applyProtection="1">
      <alignment horizontal="center" textRotation="90"/>
      <protection hidden="1"/>
    </xf>
    <xf numFmtId="0" fontId="34" fillId="2" borderId="13" xfId="30" applyFont="1" applyFill="1" applyBorder="1" applyAlignment="1">
      <alignment horizontal="center" vertical="center" wrapText="1"/>
    </xf>
    <xf numFmtId="0" fontId="34" fillId="2" borderId="10" xfId="30" applyFont="1" applyFill="1" applyBorder="1" applyAlignment="1">
      <alignment horizontal="center" vertical="center" wrapText="1"/>
    </xf>
    <xf numFmtId="10" fontId="14" fillId="4" borderId="11" xfId="30" applyNumberFormat="1" applyFont="1" applyFill="1" applyBorder="1" applyAlignment="1">
      <alignment horizontal="center" vertical="center" wrapText="1"/>
    </xf>
    <xf numFmtId="10" fontId="14" fillId="4" borderId="13" xfId="30" applyNumberFormat="1" applyFont="1" applyFill="1" applyBorder="1" applyAlignment="1">
      <alignment horizontal="center" vertical="center" wrapText="1"/>
    </xf>
    <xf numFmtId="10" fontId="14" fillId="4" borderId="10" xfId="30" applyNumberFormat="1" applyFont="1" applyFill="1" applyBorder="1" applyAlignment="1">
      <alignment horizontal="center" vertical="center" wrapText="1"/>
    </xf>
    <xf numFmtId="0" fontId="14" fillId="3" borderId="14" xfId="30" applyFont="1" applyFill="1" applyBorder="1" applyAlignment="1">
      <alignment horizontal="left" vertical="center" wrapText="1"/>
    </xf>
    <xf numFmtId="0" fontId="14" fillId="3" borderId="15" xfId="3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center" wrapText="1"/>
    </xf>
    <xf numFmtId="0" fontId="18" fillId="9" borderId="3" xfId="0" applyFont="1" applyFill="1" applyBorder="1" applyAlignment="1">
      <alignment horizontal="center" wrapText="1"/>
    </xf>
    <xf numFmtId="0" fontId="18" fillId="9" borderId="5" xfId="0" applyFont="1" applyFill="1" applyBorder="1" applyAlignment="1">
      <alignment horizontal="center" wrapText="1"/>
    </xf>
    <xf numFmtId="0" fontId="18" fillId="4" borderId="16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22" fillId="10" borderId="16" xfId="0" applyFont="1" applyFill="1" applyBorder="1" applyAlignment="1">
      <alignment horizontal="center" wrapText="1"/>
    </xf>
    <xf numFmtId="0" fontId="22" fillId="10" borderId="3" xfId="0" applyFont="1" applyFill="1" applyBorder="1" applyAlignment="1">
      <alignment horizontal="center" wrapText="1"/>
    </xf>
    <xf numFmtId="0" fontId="22" fillId="10" borderId="17" xfId="0" applyFont="1" applyFill="1" applyBorder="1" applyAlignment="1">
      <alignment horizontal="center" wrapText="1"/>
    </xf>
    <xf numFmtId="0" fontId="22" fillId="10" borderId="4" xfId="0" applyFont="1" applyFill="1" applyBorder="1" applyAlignment="1">
      <alignment horizontal="center" wrapText="1"/>
    </xf>
    <xf numFmtId="0" fontId="22" fillId="10" borderId="5" xfId="0" applyFont="1" applyFill="1" applyBorder="1" applyAlignment="1">
      <alignment horizontal="center" wrapText="1"/>
    </xf>
  </cellXfs>
  <cellStyles count="46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_nowe ceny 01.2004" xfId="10"/>
    <cellStyle name="Comma_PL Jan 2004 WW Express v6" xfId="11"/>
    <cellStyle name="Currency [00]" xfId="12"/>
    <cellStyle name="Date Short" xfId="13"/>
    <cellStyle name="Dziesiętny" xfId="14" builtinId="3"/>
    <cellStyle name="Enter Currency (0)" xfId="15"/>
    <cellStyle name="Enter Currency (2)" xfId="16"/>
    <cellStyle name="Enter Units (0)" xfId="17"/>
    <cellStyle name="Enter Units (1)" xfId="18"/>
    <cellStyle name="Enter Units (2)" xfId="19"/>
    <cellStyle name="Header1" xfId="20"/>
    <cellStyle name="Header2" xfId="21"/>
    <cellStyle name="Hiperłącze" xfId="45" builtinId="8"/>
    <cellStyle name="Link Currency (0)" xfId="22"/>
    <cellStyle name="Link Currency (2)" xfId="23"/>
    <cellStyle name="Link Units (0)" xfId="24"/>
    <cellStyle name="Link Units (1)" xfId="25"/>
    <cellStyle name="Link Units (2)" xfId="26"/>
    <cellStyle name="Normal 2" xfId="27"/>
    <cellStyle name="Normal_Kalkulator Export 2013" xfId="28"/>
    <cellStyle name="Normal_nowe ceny 01.2004" xfId="29"/>
    <cellStyle name="Normalny" xfId="0" builtinId="0"/>
    <cellStyle name="Normalny 2" xfId="30"/>
    <cellStyle name="Percent [0]" xfId="31"/>
    <cellStyle name="Percent [00]" xfId="32"/>
    <cellStyle name="PrePop Currency (0)" xfId="33"/>
    <cellStyle name="PrePop Currency (2)" xfId="34"/>
    <cellStyle name="PrePop Units (0)" xfId="35"/>
    <cellStyle name="PrePop Units (1)" xfId="36"/>
    <cellStyle name="PrePop Units (2)" xfId="37"/>
    <cellStyle name="Procentowy" xfId="38" builtinId="5"/>
    <cellStyle name="Procentowy 2" xfId="39"/>
    <cellStyle name="Standard_FRG_VERTRAG_RUN6_Qu FLAT" xfId="40"/>
    <cellStyle name="Text Indent A" xfId="41"/>
    <cellStyle name="Text Indent B" xfId="42"/>
    <cellStyle name="Text Indent C" xfId="43"/>
    <cellStyle name="Walutowy" xfId="44" builtinId="4"/>
  </cellStyles>
  <dxfs count="50"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646EC"/>
      <color rgb="FF3BBEEF"/>
      <color rgb="FF00A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0" dropStyle="combo" dx="31" fmlaLink="'Kraje Strefy Czasy tranzytu'!$C$2" fmlaRange="'Kraje Strefy Czasy tranzytu'!$C$4:$C$260" noThreeD="1" sel="158" val="178"/>
</file>

<file path=xl/ctrlProps/ctrlProp2.xml><?xml version="1.0" encoding="utf-8"?>
<formControlPr xmlns="http://schemas.microsoft.com/office/spreadsheetml/2009/9/main" objectType="Drop" dropLines="20" dropStyle="combo" dx="31" fmlaLink="'Kraje Strefy Czasy tranzytu'!$C$2" fmlaRange="'Kraje Strefy Czasy tranzytu'!$C$4:$C$260" noThreeD="1" sel="158" val="207"/>
</file>

<file path=xl/ctrlProps/ctrlProp3.xml><?xml version="1.0" encoding="utf-8"?>
<formControlPr xmlns="http://schemas.microsoft.com/office/spreadsheetml/2009/9/main" objectType="Drop" dropLines="20" dropStyle="combo" dx="31" fmlaLink="'Kraje Strefy Czasy tranzytu'!$C$2" fmlaRange="'Kraje Strefy Czasy tranzytu'!$C$4:$C$260" noThreeD="1" sel="158" val="151"/>
</file>

<file path=xl/ctrlProps/ctrlProp4.xml><?xml version="1.0" encoding="utf-8"?>
<formControlPr xmlns="http://schemas.microsoft.com/office/spreadsheetml/2009/9/main" objectType="Drop" dropLines="20" dropStyle="combo" dx="31" fmlaLink="'Kraje Strefy Czasy tranzytu'!$C$2" fmlaRange="'Kraje Strefy Czasy tranzytu'!$C$4:$C$260" noThreeD="1" sel="158" val="215"/>
</file>

<file path=xl/ctrlProps/ctrlProp5.xml><?xml version="1.0" encoding="utf-8"?>
<formControlPr xmlns="http://schemas.microsoft.com/office/spreadsheetml/2009/9/main" objectType="Drop" dropLines="20" dropStyle="combo" dx="31" fmlaLink="'Kraje Strefy Czasy tranzytu'!$C$2" fmlaRange="'Kraje Strefy Czasy tranzytu'!$C$4:$C$260" noThreeD="1" sel="158" val="116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104639</xdr:colOff>
      <xdr:row>2</xdr:row>
      <xdr:rowOff>3782</xdr:rowOff>
    </xdr:from>
    <xdr:to>
      <xdr:col>14</xdr:col>
      <xdr:colOff>485775</xdr:colOff>
      <xdr:row>29</xdr:row>
      <xdr:rowOff>163684</xdr:rowOff>
    </xdr:to>
    <xdr:grpSp>
      <xdr:nvGrpSpPr>
        <xdr:cNvPr id="36145" name="Grupa 35">
          <a:extLst>
            <a:ext uri="{FF2B5EF4-FFF2-40B4-BE49-F238E27FC236}">
              <a16:creationId xmlns="" xmlns:a16="http://schemas.microsoft.com/office/drawing/2014/main" id="{00000000-0008-0000-0000-0000318D0000}"/>
            </a:ext>
          </a:extLst>
        </xdr:cNvPr>
        <xdr:cNvGrpSpPr>
          <a:grpSpLocks/>
        </xdr:cNvGrpSpPr>
      </xdr:nvGrpSpPr>
      <xdr:grpSpPr bwMode="auto">
        <a:xfrm>
          <a:off x="2660270" y="167905"/>
          <a:ext cx="7538074" cy="4749487"/>
          <a:chOff x="2813581" y="1008815"/>
          <a:chExt cx="8531650" cy="5099012"/>
        </a:xfrm>
      </xdr:grpSpPr>
      <xdr:grpSp>
        <xdr:nvGrpSpPr>
          <xdr:cNvPr id="36147" name="Grupa 34">
            <a:extLst>
              <a:ext uri="{FF2B5EF4-FFF2-40B4-BE49-F238E27FC236}">
                <a16:creationId xmlns="" xmlns:a16="http://schemas.microsoft.com/office/drawing/2014/main" id="{00000000-0008-0000-0000-0000338D0000}"/>
              </a:ext>
            </a:extLst>
          </xdr:cNvPr>
          <xdr:cNvGrpSpPr>
            <a:grpSpLocks/>
          </xdr:cNvGrpSpPr>
        </xdr:nvGrpSpPr>
        <xdr:grpSpPr bwMode="auto">
          <a:xfrm>
            <a:off x="2813581" y="1008815"/>
            <a:ext cx="8531650" cy="5099012"/>
            <a:chOff x="2813582" y="1008816"/>
            <a:chExt cx="8531654" cy="5099014"/>
          </a:xfrm>
        </xdr:grpSpPr>
        <xdr:pic>
          <xdr:nvPicPr>
            <xdr:cNvPr id="36151" name="Obraz 30">
              <a:extLst>
                <a:ext uri="{FF2B5EF4-FFF2-40B4-BE49-F238E27FC236}">
                  <a16:creationId xmlns="" xmlns:a16="http://schemas.microsoft.com/office/drawing/2014/main" id="{00000000-0008-0000-0000-0000378D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 bwMode="auto">
            <a:xfrm>
              <a:off x="2813582" y="1008816"/>
              <a:ext cx="8531654" cy="50990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6150" name="Picture 2">
              <a:extLst>
                <a:ext uri="{FF2B5EF4-FFF2-40B4-BE49-F238E27FC236}">
                  <a16:creationId xmlns="" xmlns:a16="http://schemas.microsoft.com/office/drawing/2014/main" id="{00000000-0008-0000-0000-0000368D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948333" y="3616698"/>
              <a:ext cx="490817" cy="49735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</xdr:pic>
      </xdr:grpSp>
      <xdr:pic>
        <xdr:nvPicPr>
          <xdr:cNvPr id="36148" name="Picture 4">
            <a:extLst>
              <a:ext uri="{FF2B5EF4-FFF2-40B4-BE49-F238E27FC236}">
                <a16:creationId xmlns="" xmlns:a16="http://schemas.microsoft.com/office/drawing/2014/main" id="{00000000-0008-0000-0000-0000348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35377" y="2159934"/>
            <a:ext cx="479704" cy="44524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10</xdr:col>
      <xdr:colOff>117231</xdr:colOff>
      <xdr:row>3</xdr:row>
      <xdr:rowOff>50946</xdr:rowOff>
    </xdr:from>
    <xdr:to>
      <xdr:col>14</xdr:col>
      <xdr:colOff>60520</xdr:colOff>
      <xdr:row>28</xdr:row>
      <xdr:rowOff>153866</xdr:rowOff>
    </xdr:to>
    <xdr:sp macro="" textlink="" fLocksText="0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70885" y="395311"/>
          <a:ext cx="2375827" cy="4315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1646EC"/>
              </a:solidFill>
              <a:effectLst/>
              <a:latin typeface="+mn-lt"/>
              <a:ea typeface="+mn-ea"/>
              <a:cs typeface="+mn-cs"/>
            </a:rPr>
            <a:t>Oferta specjalna</a:t>
          </a:r>
          <a:r>
            <a:rPr lang="pl-PL" sz="1200">
              <a:solidFill>
                <a:srgbClr val="1646EC"/>
              </a:solidFill>
              <a:effectLst/>
            </a:rPr>
            <a:t> </a:t>
          </a:r>
          <a:r>
            <a:rPr lang="pl-PL" sz="1100">
              <a:solidFill>
                <a:srgbClr val="1646EC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100">
              <a:solidFill>
                <a:srgbClr val="1646EC"/>
              </a:solidFill>
              <a:effectLst/>
              <a:latin typeface="+mn-lt"/>
              <a:ea typeface="+mn-ea"/>
              <a:cs typeface="+mn-cs"/>
            </a:rPr>
            <a:t>przygotowana dla:</a:t>
          </a:r>
          <a:r>
            <a:rPr lang="pl-PL" sz="1200">
              <a:solidFill>
                <a:srgbClr val="1646EC"/>
              </a:solidFill>
              <a:effectLst/>
            </a:rPr>
            <a:t> </a:t>
          </a:r>
        </a:p>
        <a:p>
          <a:r>
            <a:rPr lang="pl-PL" sz="1100">
              <a:solidFill>
                <a:srgbClr val="1646EC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>
            <a:lnSpc>
              <a:spcPts val="1200"/>
            </a:lnSpc>
            <a:spcAft>
              <a:spcPts val="300"/>
            </a:spcAft>
          </a:pPr>
          <a:endParaRPr lang="pl-PL" sz="20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>
            <a:lnSpc>
              <a:spcPct val="150000"/>
            </a:lnSpc>
            <a:spcAft>
              <a:spcPts val="300"/>
            </a:spcAft>
          </a:pPr>
          <a:endParaRPr lang="pl-PL" sz="20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>
            <a:lnSpc>
              <a:spcPct val="150000"/>
            </a:lnSpc>
          </a:pP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 oferty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xxxxxxxxxxxx</a:t>
          </a:r>
        </a:p>
        <a:p>
          <a:pPr>
            <a:lnSpc>
              <a:spcPct val="150000"/>
            </a:lnSpc>
          </a:pP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złożenia oferty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2022-xx-xx</a:t>
          </a:r>
        </a:p>
        <a:p>
          <a:pPr>
            <a:lnSpc>
              <a:spcPct val="150000"/>
            </a:lnSpc>
          </a:pP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Termin ważności oferty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2022-xx-xx</a:t>
          </a:r>
        </a:p>
        <a:p>
          <a:pPr>
            <a:lnSpc>
              <a:spcPct val="150000"/>
            </a:lnSpc>
          </a:pP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>
            <a:lnSpc>
              <a:spcPct val="150000"/>
            </a:lnSpc>
          </a:pPr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poważaniem,</a:t>
          </a:r>
          <a:endParaRPr lang="pl-PL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Kamil</a:t>
          </a:r>
          <a:r>
            <a:rPr lang="pl-PL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Gregier</a:t>
          </a:r>
          <a:endParaRPr lang="pl-PL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pl-PL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pl-PL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pl-PL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Punkt Obsługi Klienta: Focus</a:t>
          </a:r>
          <a:r>
            <a:rPr lang="pl-PL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l-PL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 kom.: </a:t>
          </a:r>
          <a:r>
            <a:rPr lang="pl-PL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696</a:t>
          </a:r>
          <a:r>
            <a:rPr lang="pl-PL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080 670</a:t>
          </a: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2100"/>
            </a:lnSpc>
          </a:pP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pl-PL" sz="800" b="0">
              <a:solidFill>
                <a:srgbClr val="1646EC"/>
              </a:solidFill>
              <a:effectLst/>
              <a:latin typeface="+mn-lt"/>
              <a:ea typeface="+mn-ea"/>
              <a:cs typeface="+mn-cs"/>
            </a:rPr>
            <a:t>kgregier</a:t>
          </a:r>
          <a:r>
            <a:rPr lang="en-US" sz="800">
              <a:solidFill>
                <a:srgbClr val="1646EC"/>
              </a:solidFill>
              <a:effectLst/>
              <a:latin typeface="+mn-lt"/>
              <a:ea typeface="+mn-ea"/>
              <a:cs typeface="+mn-cs"/>
            </a:rPr>
            <a:t>@businesscourier.pl</a:t>
          </a:r>
          <a:endParaRPr lang="pl-PL" sz="800">
            <a:solidFill>
              <a:srgbClr val="1646EC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177506</xdr:colOff>
      <xdr:row>3</xdr:row>
      <xdr:rowOff>76151</xdr:rowOff>
    </xdr:from>
    <xdr:to>
      <xdr:col>8</xdr:col>
      <xdr:colOff>520209</xdr:colOff>
      <xdr:row>15</xdr:row>
      <xdr:rowOff>2198</xdr:rowOff>
    </xdr:to>
    <xdr:sp macro="" textlink="" fLocksText="0">
      <xdr:nvSpPr>
        <xdr:cNvPr id="8" name="pole tekstowe 7">
          <a:extLst>
            <a:ext uri="{FF2B5EF4-FFF2-40B4-BE49-F238E27FC236}">
              <a16:creationId xmlns="" xmlns:a16="http://schemas.microsoft.com/office/drawing/2014/main" id="{6B02250C-FE2B-4178-B192-AFAF14CC8070}"/>
            </a:ext>
          </a:extLst>
        </xdr:cNvPr>
        <xdr:cNvSpPr txBox="1"/>
      </xdr:nvSpPr>
      <xdr:spPr>
        <a:xfrm>
          <a:off x="2851833" y="420516"/>
          <a:ext cx="3705761" cy="1948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3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Oferta usług międzynarodowych</a:t>
          </a:r>
          <a:endParaRPr lang="pl-PL" sz="32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276812</xdr:colOff>
      <xdr:row>22</xdr:row>
      <xdr:rowOff>135050</xdr:rowOff>
    </xdr:from>
    <xdr:to>
      <xdr:col>4</xdr:col>
      <xdr:colOff>199733</xdr:colOff>
      <xdr:row>28</xdr:row>
      <xdr:rowOff>12367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F4B814DC-46DE-46B7-BA18-3DCCB3B85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139" y="3681281"/>
          <a:ext cx="853440" cy="888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4</xdr:col>
          <xdr:colOff>822960</xdr:colOff>
          <xdr:row>3</xdr:row>
          <xdr:rowOff>60960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194309</xdr:colOff>
      <xdr:row>0</xdr:row>
      <xdr:rowOff>161791</xdr:rowOff>
    </xdr:from>
    <xdr:to>
      <xdr:col>0</xdr:col>
      <xdr:colOff>965254</xdr:colOff>
      <xdr:row>6</xdr:row>
      <xdr:rowOff>58776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09" y="161791"/>
          <a:ext cx="767135" cy="8080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5</xdr:col>
          <xdr:colOff>274320</xdr:colOff>
          <xdr:row>3</xdr:row>
          <xdr:rowOff>60960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=""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210875</xdr:colOff>
      <xdr:row>0</xdr:row>
      <xdr:rowOff>161180</xdr:rowOff>
    </xdr:from>
    <xdr:to>
      <xdr:col>0</xdr:col>
      <xdr:colOff>970390</xdr:colOff>
      <xdr:row>6</xdr:row>
      <xdr:rowOff>12942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75" y="161180"/>
          <a:ext cx="763325" cy="798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5</xdr:col>
          <xdr:colOff>579120</xdr:colOff>
          <xdr:row>3</xdr:row>
          <xdr:rowOff>60960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=""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220401</xdr:colOff>
      <xdr:row>0</xdr:row>
      <xdr:rowOff>133764</xdr:rowOff>
    </xdr:from>
    <xdr:to>
      <xdr:col>0</xdr:col>
      <xdr:colOff>972296</xdr:colOff>
      <xdr:row>6</xdr:row>
      <xdr:rowOff>21224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01" y="133764"/>
          <a:ext cx="748085" cy="7947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5</xdr:col>
          <xdr:colOff>213360</xdr:colOff>
          <xdr:row>3</xdr:row>
          <xdr:rowOff>60960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=""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190500</xdr:colOff>
      <xdr:row>0</xdr:row>
      <xdr:rowOff>123825</xdr:rowOff>
    </xdr:from>
    <xdr:to>
      <xdr:col>0</xdr:col>
      <xdr:colOff>953825</xdr:colOff>
      <xdr:row>6</xdr:row>
      <xdr:rowOff>15592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3825"/>
          <a:ext cx="763325" cy="7966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5</xdr:col>
          <xdr:colOff>647700</xdr:colOff>
          <xdr:row>3</xdr:row>
          <xdr:rowOff>60960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=""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200025</xdr:colOff>
      <xdr:row>0</xdr:row>
      <xdr:rowOff>123825</xdr:rowOff>
    </xdr:from>
    <xdr:to>
      <xdr:col>0</xdr:col>
      <xdr:colOff>963350</xdr:colOff>
      <xdr:row>6</xdr:row>
      <xdr:rowOff>15592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23825"/>
          <a:ext cx="763325" cy="7966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4</xdr:col>
      <xdr:colOff>0</xdr:colOff>
      <xdr:row>38</xdr:row>
      <xdr:rowOff>113677</xdr:rowOff>
    </xdr:to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0550" y="3990975"/>
          <a:ext cx="4791075" cy="37395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pl-PL" sz="800"/>
            <a:t>(1) Aby obliczyć podstawę ubezpieczenia należy zadeklarowaną wartość zaokrąglić w górę do pełnych setek, następnie odjąć 100 i pomnożyć przez 0,15%. Przesyłka dokumentowa nie podlega procedurze ubezpieczeniowej.</a:t>
          </a:r>
        </a:p>
        <a:p>
          <a:pPr marL="0" indent="0" algn="l"/>
          <a:endParaRPr lang="pl-PL" sz="800"/>
        </a:p>
        <a:p>
          <a:pPr marL="0" indent="0" algn="l"/>
          <a:r>
            <a:rPr lang="pl-PL" sz="800"/>
            <a:t>(2) Paczka o nieregularnych kształtach lub taka, która nie mieści się w normach X-press Couriers dotyczących opakowania i podlega procedurze ręcznego sortowania (nie może być sortowana mechanicznie).	</a:t>
          </a:r>
        </a:p>
        <a:p>
          <a:pPr marL="0" indent="0" algn="l"/>
          <a:r>
            <a:rPr lang="pl-PL" sz="800"/>
            <a:t>- przedmioty, które nie mieszczą się w całości w zewnętrznym opakowaniu</a:t>
          </a:r>
        </a:p>
        <a:p>
          <a:pPr marL="0" indent="0" algn="l"/>
          <a:r>
            <a:rPr lang="pl-PL" sz="800"/>
            <a:t>- przedmioty w zewnętrznym opakowaniu z drewna, metalu lub folii czy torby plastikowej, za wyjątkiem oryginalnego opakowania przewoźnika</a:t>
          </a:r>
        </a:p>
        <a:p>
          <a:pPr marL="0" indent="0" algn="l"/>
          <a:r>
            <a:rPr lang="pl-PL" sz="800"/>
            <a:t>- przedmioty zawierającego luźne, ciężkie elementy	</a:t>
          </a:r>
        </a:p>
        <a:p>
          <a:pPr marL="0" indent="0" algn="l"/>
          <a:r>
            <a:rPr lang="pl-PL" sz="800"/>
            <a:t>- paczka o wadze rzeczywistej powyżej 30 kg</a:t>
          </a:r>
        </a:p>
        <a:p>
          <a:pPr marL="0" indent="0" algn="l"/>
          <a:r>
            <a:rPr lang="pl-PL" sz="800"/>
            <a:t>- gdy długość paczki przekracza 120 cm lub drugi dłuższy bok przekr.76 cm</a:t>
          </a:r>
        </a:p>
        <a:p>
          <a:pPr marL="0" indent="0" algn="l"/>
          <a:r>
            <a:rPr lang="pl-PL" sz="800"/>
            <a:t> </a:t>
          </a:r>
        </a:p>
        <a:p>
          <a:pPr marL="0" indent="0" algn="l"/>
          <a:r>
            <a:rPr lang="pl-PL" sz="800"/>
            <a:t>(3) Paczka zostaje zakwalifikowana jako Ponadgabarytowa, kiedy jej suma długości i obwodu przekracza 330 cm, ale nie przekracza  419 cm [obwód = (2 x szerokość) + (2 x wysokość)].  W przypadku takiej paczki stosowana jest minimalna waga podlegająca opłacie wynosząca 40 kg. </a:t>
          </a:r>
        </a:p>
        <a:p>
          <a:pPr marL="0" indent="0" algn="l"/>
          <a:endParaRPr lang="pl-PL" sz="800"/>
        </a:p>
        <a:p>
          <a:pPr marL="0" indent="0" algn="l"/>
          <a:r>
            <a:rPr lang="pl-PL" sz="800"/>
            <a:t>(4) Paczka przekracza dozwolone limity, jeśli jej waga rzeczywista lub gabarytowa jest większa niż 70 kg lub suma długości i obwodu przekracza 419 cm lub długość przekracza 270 cm.  Wycena nastąpi z cennika standardowego bez zastosowania rabatów, przy czym za cenę 1 kg przesyłki powyżej 30 kg przyjmuje się cenę z odpowiedniej usługi i strefy za paczkę 70 kg dzielone przez 70. </a:t>
          </a:r>
        </a:p>
        <a:p>
          <a:pPr marL="0" indent="0" algn="l"/>
          <a:endParaRPr lang="pl-PL" sz="800"/>
        </a:p>
        <a:p>
          <a:pPr marL="0" indent="0" algn="l"/>
          <a:r>
            <a:rPr lang="pl-PL" sz="800"/>
            <a:t>(5)  Sprawdź kod pocztowy na stronie internetowej www.x-press.com.pl</a:t>
          </a:r>
        </a:p>
        <a:p>
          <a:pPr marL="0" indent="0" algn="l"/>
          <a:endParaRPr lang="pl-PL" sz="800"/>
        </a:p>
        <a:p>
          <a:pPr marL="0" indent="0" algn="l"/>
          <a:r>
            <a:rPr lang="pl-PL" sz="800"/>
            <a:t>(6) Cena za dokonanie czynności, należy doliczyć dodatkowy, drugi koszt przesyłki.</a:t>
          </a:r>
        </a:p>
        <a:p>
          <a:endParaRPr lang="pl-PL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jacekm/USTAWI~1/Temp/Arkusz%20w%20%20%20Adam%20C%20Adam%20WEMBA%20Final%20project%20Leszek_project%20data%20Praca_czII.do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PROJEKTY%20I%20SPECJALNE%20OFERTY\PONY%20EXPRESS\Cennik%20dla%20Pony%20Express%20od%20XC\Kopia%20Skynet%20Operational%20Handbook_SMC_v1_wasp_0805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ur1tyt/My%20Documents/MARKETING/Analizy/Palety%20-%20Analizy/Nowe%20analizy%202010/Analiza%20RPP/PRF%20dla%20palet/PRF_Palety_Cennik_2011_strefy_Ver26102010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Contents"/>
      <sheetName val="Exec_summary"/>
      <sheetName val="Market_summary"/>
      <sheetName val="Customer"/>
      <sheetName val="Environment"/>
      <sheetName val="Competitiveness"/>
      <sheetName val="SWOT"/>
      <sheetName val="Strategies"/>
      <sheetName val="A&amp;P_spendings"/>
      <sheetName val="Activities_1"/>
      <sheetName val="Activities_2"/>
      <sheetName val="Financial"/>
      <sheetName val="Risk_analysis"/>
    </sheetNames>
    <sheetDataSet>
      <sheetData sheetId="0">
        <row r="3">
          <cell r="B3" t="str">
            <v>ICN</v>
          </cell>
        </row>
        <row r="5">
          <cell r="C5">
            <v>2004</v>
          </cell>
        </row>
        <row r="13">
          <cell r="C13" t="str">
            <v>Dermatix</v>
          </cell>
        </row>
        <row r="16">
          <cell r="D16" t="str">
            <v>D11A0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_Data"/>
      <sheetName val="Table_of_contents"/>
      <sheetName val="Routing_(needs_update)"/>
      <sheetName val="Export_Summary"/>
      <sheetName val="Variable_amounts"/>
      <sheetName val="T1_capability"/>
      <sheetName val="Customs_costs"/>
      <sheetName val="SkyEconomy_LH_costs"/>
      <sheetName val="SkySaver_PU"/>
      <sheetName val="SkySaver_DEL"/>
      <sheetName val="SERN_routing_&amp;_TT_&amp;_cost"/>
      <sheetName val="SERN_LH_cost_matrix"/>
      <sheetName val="SkySaver_internal_cost_matrix"/>
      <sheetName val="LH_leg_costs"/>
      <sheetName val="dostepnosc_lh_sern"/>
      <sheetName val="koszty_do_cennika_gtw_RU"/>
      <sheetName val="LH_Leg_costs_SOV"/>
      <sheetName val="SkySaver_discount_matrix"/>
      <sheetName val="Sheet1"/>
      <sheetName val="Client_view_1"/>
      <sheetName val="Your_country_TNT_matrix"/>
      <sheetName val="SkyGlobal_Express"/>
      <sheetName val="Transit_time_pallets"/>
      <sheetName val="AT-SkyFreight"/>
      <sheetName val="BE-SkyFreight"/>
      <sheetName val="BG-SkyFreight"/>
      <sheetName val="CZ-SkyFreight_"/>
      <sheetName val="DE-SkyFreight"/>
      <sheetName val="DK-SkyFreight"/>
      <sheetName val="EE-SkyFreight"/>
      <sheetName val="ES-SkyFreight"/>
      <sheetName val="FI-SkyFreight"/>
      <sheetName val="FR-SkyFreight"/>
      <sheetName val="GB-SkyFreight"/>
      <sheetName val="HR-SkyFreight"/>
      <sheetName val="HU-SkyFreight"/>
      <sheetName val="IE-SkyFreight"/>
      <sheetName val="IT-SkyFreight"/>
      <sheetName val="LT-SkyFreight"/>
      <sheetName val="LV-SkyFreight"/>
      <sheetName val="NL-SkyFreight"/>
      <sheetName val="PT-SkyFreight"/>
      <sheetName val="RO-SkyFreight"/>
      <sheetName val="SE-SkyFreight"/>
      <sheetName val="SI-SkyFreight_"/>
      <sheetName val="SK-SkyFreight_"/>
      <sheetName val="Export_Data1"/>
      <sheetName val="Table_of_contents1"/>
      <sheetName val="Routing_(needs_update)1"/>
      <sheetName val="Export_Summary1"/>
      <sheetName val="Variable_amounts1"/>
      <sheetName val="T1_capability1"/>
      <sheetName val="Customs_costs1"/>
      <sheetName val="SkyEconomy_LH_costs1"/>
      <sheetName val="SkySaver_PU1"/>
      <sheetName val="SkySaver_DEL1"/>
      <sheetName val="SERN_routing_&amp;_TT_&amp;_cost1"/>
      <sheetName val="SERN_LH_cost_matrix1"/>
      <sheetName val="SkySaver_internal_cost_matrix1"/>
      <sheetName val="LH_leg_costs1"/>
      <sheetName val="LH_Leg_costs_SOV1"/>
      <sheetName val="SkySaver_discount_matrix1"/>
      <sheetName val="Client_view_11"/>
      <sheetName val="Your_country_TNT_matrix1"/>
      <sheetName val="SkyGlobal_Express1"/>
      <sheetName val="Transit_time_pallets1"/>
      <sheetName val="CZ-SkyFreight_1"/>
      <sheetName val="SI-SkyFreight_1"/>
      <sheetName val="SK-SkyFreight_1"/>
      <sheetName val="Export Data"/>
      <sheetName val="Table of contents"/>
      <sheetName val="Routing (needs update)"/>
      <sheetName val="Export Summary"/>
      <sheetName val="Variable amounts"/>
      <sheetName val="T1 capability"/>
      <sheetName val="Customs costs"/>
      <sheetName val="SkyEconomy LH costs"/>
      <sheetName val="SkySaver PU"/>
      <sheetName val="SkySaver DEL"/>
      <sheetName val="SERN routing &amp; TT &amp; cost"/>
      <sheetName val="SERN LH cost matrix"/>
      <sheetName val="SkySaver internal cost matrix"/>
      <sheetName val="LH leg costs"/>
      <sheetName val="LH Leg costs SOV"/>
      <sheetName val="SkySaver discount matrix"/>
      <sheetName val="Client view 1"/>
      <sheetName val="Your country TNT matrix"/>
      <sheetName val="SkyGlobal Express"/>
      <sheetName val="Transit time pallets"/>
      <sheetName val="CZ-SkyFreight "/>
      <sheetName val="SI-SkyFreight "/>
      <sheetName val="SK-SkyFreight "/>
      <sheetName val="Export_Data2"/>
      <sheetName val="Table_of_contents2"/>
      <sheetName val="Routing_(needs_update)2"/>
      <sheetName val="Export_Summary2"/>
      <sheetName val="Variable_amounts2"/>
      <sheetName val="T1_capability2"/>
      <sheetName val="Customs_costs2"/>
      <sheetName val="SkyEconomy_LH_costs2"/>
      <sheetName val="SkySaver_PU2"/>
      <sheetName val="SkySaver_DEL2"/>
      <sheetName val="SERN_routing_&amp;_TT_&amp;_cost2"/>
      <sheetName val="SERN_LH_cost_matrix2"/>
      <sheetName val="SkySaver_internal_cost_matrix2"/>
      <sheetName val="LH_leg_costs2"/>
      <sheetName val="LH_Leg_costs_SOV2"/>
      <sheetName val="SkySaver_discount_matrix2"/>
      <sheetName val="Client_view_12"/>
      <sheetName val="Your_country_TNT_matrix2"/>
      <sheetName val="SkyGlobal_Express2"/>
      <sheetName val="Transit_time_pallets2"/>
      <sheetName val="CZ-SkyFreight_2"/>
      <sheetName val="SI-SkyFreight_2"/>
      <sheetName val="SK-SkyFreight_2"/>
      <sheetName val="Export_Data3"/>
      <sheetName val="Table_of_contents3"/>
      <sheetName val="Routing_(needs_update)3"/>
      <sheetName val="Export_Summary3"/>
      <sheetName val="Variable_amounts3"/>
      <sheetName val="T1_capability3"/>
      <sheetName val="Customs_costs3"/>
      <sheetName val="SkyEconomy_LH_costs3"/>
      <sheetName val="SkySaver_PU3"/>
      <sheetName val="SkySaver_DEL3"/>
      <sheetName val="SERN_routing_&amp;_TT_&amp;_cost3"/>
      <sheetName val="SERN_LH_cost_matrix3"/>
      <sheetName val="SkySaver_internal_cost_matrix3"/>
      <sheetName val="LH_leg_costs3"/>
      <sheetName val="LH_Leg_costs_SOV3"/>
      <sheetName val="SkySaver_discount_matrix3"/>
      <sheetName val="Client_view_13"/>
      <sheetName val="Your_country_TNT_matrix3"/>
      <sheetName val="SkyGlobal_Express3"/>
      <sheetName val="Transit_time_pallets3"/>
      <sheetName val="CZ-SkyFreight_3"/>
      <sheetName val="SI-SkyFreight_3"/>
      <sheetName val="SK-SkyFreight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2">
          <cell r="A2" t="str">
            <v>Austria</v>
          </cell>
        </row>
        <row r="3">
          <cell r="A3" t="str">
            <v>Belgium</v>
          </cell>
        </row>
        <row r="4">
          <cell r="A4" t="str">
            <v>Bulgaria</v>
          </cell>
        </row>
        <row r="5">
          <cell r="A5" t="str">
            <v>Czech Republic</v>
          </cell>
        </row>
        <row r="6">
          <cell r="A6" t="str">
            <v xml:space="preserve">Germany </v>
          </cell>
        </row>
        <row r="7">
          <cell r="A7" t="str">
            <v>Denmark</v>
          </cell>
        </row>
        <row r="8">
          <cell r="A8" t="str">
            <v>Estonia</v>
          </cell>
        </row>
        <row r="9">
          <cell r="A9" t="str">
            <v>Spain (except Canary Islands, Ceuta and Melila)</v>
          </cell>
        </row>
        <row r="10">
          <cell r="A10" t="str">
            <v>France</v>
          </cell>
        </row>
        <row r="11">
          <cell r="A11" t="str">
            <v>Finland</v>
          </cell>
        </row>
        <row r="12">
          <cell r="A12" t="str">
            <v>Croatia</v>
          </cell>
        </row>
        <row r="13">
          <cell r="A13" t="str">
            <v>Hungary</v>
          </cell>
        </row>
        <row r="14">
          <cell r="A14" t="str">
            <v>Ireland</v>
          </cell>
        </row>
        <row r="15">
          <cell r="A15" t="str">
            <v>Italy</v>
          </cell>
        </row>
        <row r="16">
          <cell r="A16" t="str">
            <v xml:space="preserve">United Kingdom </v>
          </cell>
        </row>
        <row r="17">
          <cell r="A17" t="str">
            <v>Lithuania</v>
          </cell>
        </row>
        <row r="18">
          <cell r="A18" t="str">
            <v>Latvia</v>
          </cell>
        </row>
        <row r="19">
          <cell r="A19" t="str">
            <v>Netherlands</v>
          </cell>
        </row>
        <row r="20">
          <cell r="A20" t="str">
            <v>Poland</v>
          </cell>
        </row>
        <row r="21">
          <cell r="A21" t="str">
            <v>Portugal (except Azores and Madera)</v>
          </cell>
        </row>
        <row r="22">
          <cell r="A22" t="str">
            <v>Romania</v>
          </cell>
        </row>
        <row r="23">
          <cell r="A23" t="str">
            <v>Sweden</v>
          </cell>
        </row>
        <row r="24">
          <cell r="A24" t="str">
            <v>Slovenia</v>
          </cell>
        </row>
        <row r="25">
          <cell r="A25" t="str">
            <v>Slovak Republic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gólne Info o Kliencie"/>
      <sheetName val="Gabaryty"/>
      <sheetName val="Szczególy wysylki"/>
      <sheetName val="Wybór rodzaju rabatu"/>
      <sheetName val="Rab od cennika Import"/>
      <sheetName val="Rab od cennika Export-Kraj"/>
      <sheetName val="Rab od cennika z cena MIN"/>
      <sheetName val="WAGOWY 2 przedzialy"/>
      <sheetName val="WAGOWY 3 przedzialy"/>
      <sheetName val="WAGOWY 4 przedzialy"/>
      <sheetName val="Custom Chart"/>
      <sheetName val="TIER export&amp;kraj 1"/>
      <sheetName val="TIER lokal&amp;palety 1"/>
      <sheetName val="Rab od cennika z  PPS"/>
      <sheetName val="Rabat template"/>
      <sheetName val="TIER export&amp;kraj 2"/>
      <sheetName val="TIER lokal&amp;palety 2"/>
      <sheetName val="Lista Oddzialów"/>
      <sheetName val="Accessorials"/>
      <sheetName val="Aneks"/>
      <sheetName val="Umowa"/>
      <sheetName val="Do Aneksu"/>
      <sheetName val="Zalacznik A"/>
      <sheetName val="Zalacznik B"/>
      <sheetName val="Zalacznik D"/>
      <sheetName val="Wydrukuj do umowy"/>
      <sheetName val="Settings"/>
      <sheetName val="Settings2"/>
      <sheetName val="Export Rates"/>
      <sheetName val="Import Rates"/>
      <sheetName val="Zoning"/>
      <sheetName val="Pola"/>
      <sheetName val="Ogólne_Info_o_Kliencie3"/>
      <sheetName val="Szczególy_wysylki3"/>
      <sheetName val="Wybór_rodzaju_rabatu3"/>
      <sheetName val="Rab_od_cennika_Import3"/>
      <sheetName val="Rab_od_cennika_Export-Kraj3"/>
      <sheetName val="Rab_od_cennika_z_cena_MIN3"/>
      <sheetName val="WAGOWY_2_przedzialy3"/>
      <sheetName val="WAGOWY_3_przedzialy3"/>
      <sheetName val="WAGOWY_4_przedzialy3"/>
      <sheetName val="Custom_Chart3"/>
      <sheetName val="TIER_export&amp;kraj_13"/>
      <sheetName val="TIER_lokal&amp;palety_13"/>
      <sheetName val="Rab_od_cennika_z__PPS3"/>
      <sheetName val="Rabat_template3"/>
      <sheetName val="TIER_export&amp;kraj_23"/>
      <sheetName val="TIER_lokal&amp;palety_23"/>
      <sheetName val="Lista_Oddzialów3"/>
      <sheetName val="Do_Aneksu3"/>
      <sheetName val="Zalacznik_A3"/>
      <sheetName val="Zalacznik_B3"/>
      <sheetName val="Zalacznik_D3"/>
      <sheetName val="Wydrukuj_do_umowy3"/>
      <sheetName val="Export_Rates3"/>
      <sheetName val="Import_Rates3"/>
      <sheetName val="Ogólne_Info_o_Kliencie"/>
      <sheetName val="Szczególy_wysylki"/>
      <sheetName val="Wybór_rodzaju_rabatu"/>
      <sheetName val="Rab_od_cennika_Import"/>
      <sheetName val="Rab_od_cennika_Export-Kraj"/>
      <sheetName val="Rab_od_cennika_z_cena_MIN"/>
      <sheetName val="WAGOWY_2_przedzialy"/>
      <sheetName val="WAGOWY_3_przedzialy"/>
      <sheetName val="WAGOWY_4_przedzialy"/>
      <sheetName val="Custom_Chart"/>
      <sheetName val="TIER_export&amp;kraj_1"/>
      <sheetName val="TIER_lokal&amp;palety_1"/>
      <sheetName val="Rab_od_cennika_z__PPS"/>
      <sheetName val="Rabat_template"/>
      <sheetName val="TIER_export&amp;kraj_2"/>
      <sheetName val="TIER_lokal&amp;palety_2"/>
      <sheetName val="Lista_Oddzialów"/>
      <sheetName val="Do_Aneksu"/>
      <sheetName val="Zalacznik_A"/>
      <sheetName val="Zalacznik_B"/>
      <sheetName val="Zalacznik_D"/>
      <sheetName val="Wydrukuj_do_umowy"/>
      <sheetName val="Export_Rates"/>
      <sheetName val="Import_Rates"/>
      <sheetName val="Ogólne_Info_o_Kliencie1"/>
      <sheetName val="Szczególy_wysylki1"/>
      <sheetName val="Wybór_rodzaju_rabatu1"/>
      <sheetName val="Rab_od_cennika_Import1"/>
      <sheetName val="Rab_od_cennika_Export-Kraj1"/>
      <sheetName val="Rab_od_cennika_z_cena_MIN1"/>
      <sheetName val="WAGOWY_2_przedzialy1"/>
      <sheetName val="WAGOWY_3_przedzialy1"/>
      <sheetName val="WAGOWY_4_przedzialy1"/>
      <sheetName val="Custom_Chart1"/>
      <sheetName val="TIER_export&amp;kraj_11"/>
      <sheetName val="TIER_lokal&amp;palety_11"/>
      <sheetName val="Rab_od_cennika_z__PPS1"/>
      <sheetName val="Rabat_template1"/>
      <sheetName val="TIER_export&amp;kraj_21"/>
      <sheetName val="TIER_lokal&amp;palety_21"/>
      <sheetName val="Lista_Oddzialów1"/>
      <sheetName val="Do_Aneksu1"/>
      <sheetName val="Zalacznik_A1"/>
      <sheetName val="Zalacznik_B1"/>
      <sheetName val="Zalacznik_D1"/>
      <sheetName val="Wydrukuj_do_umowy1"/>
      <sheetName val="Export_Rates1"/>
      <sheetName val="Import_Rates1"/>
      <sheetName val="Ogólne_Info_o_Kliencie2"/>
      <sheetName val="Szczególy_wysylki2"/>
      <sheetName val="Wybór_rodzaju_rabatu2"/>
      <sheetName val="Rab_od_cennika_Import2"/>
      <sheetName val="Rab_od_cennika_Export-Kraj2"/>
      <sheetName val="Rab_od_cennika_z_cena_MIN2"/>
      <sheetName val="WAGOWY_2_przedzialy2"/>
      <sheetName val="WAGOWY_3_przedzialy2"/>
      <sheetName val="WAGOWY_4_przedzialy2"/>
      <sheetName val="Custom_Chart2"/>
      <sheetName val="TIER_export&amp;kraj_12"/>
      <sheetName val="TIER_lokal&amp;palety_12"/>
      <sheetName val="Rab_od_cennika_z__PPS2"/>
      <sheetName val="Rabat_template2"/>
      <sheetName val="TIER_export&amp;kraj_22"/>
      <sheetName val="TIER_lokal&amp;palety_22"/>
      <sheetName val="Lista_Oddzialów2"/>
      <sheetName val="Do_Aneksu2"/>
      <sheetName val="Zalacznik_A2"/>
      <sheetName val="Zalacznik_B2"/>
      <sheetName val="Zalacznik_D2"/>
      <sheetName val="Wydrukuj_do_umowy2"/>
      <sheetName val="Export_Rates2"/>
      <sheetName val="Import_Rates2"/>
      <sheetName val="Ogólne_Info_o_Kliencie5"/>
      <sheetName val="Szczególy_wysylki5"/>
      <sheetName val="Wybór_rodzaju_rabatu5"/>
      <sheetName val="Rab_od_cennika_Import5"/>
      <sheetName val="Rab_od_cennika_Export-Kraj5"/>
      <sheetName val="Rab_od_cennika_z_cena_MIN5"/>
      <sheetName val="WAGOWY_2_przedzialy5"/>
      <sheetName val="WAGOWY_3_przedzialy5"/>
      <sheetName val="WAGOWY_4_przedzialy5"/>
      <sheetName val="Custom_Chart5"/>
      <sheetName val="TIER_export&amp;kraj_15"/>
      <sheetName val="TIER_lokal&amp;palety_15"/>
      <sheetName val="Rab_od_cennika_z__PPS5"/>
      <sheetName val="Rabat_template5"/>
      <sheetName val="TIER_export&amp;kraj_25"/>
      <sheetName val="TIER_lokal&amp;palety_25"/>
      <sheetName val="Lista_Oddzialów5"/>
      <sheetName val="Do_Aneksu5"/>
      <sheetName val="Zalacznik_A5"/>
      <sheetName val="Zalacznik_B5"/>
      <sheetName val="Zalacznik_D5"/>
      <sheetName val="Wydrukuj_do_umowy5"/>
      <sheetName val="Export_Rates5"/>
      <sheetName val="Import_Rates5"/>
      <sheetName val="Ogólne_Info_o_Kliencie4"/>
      <sheetName val="Szczególy_wysylki4"/>
      <sheetName val="Wybór_rodzaju_rabatu4"/>
      <sheetName val="Rab_od_cennika_Import4"/>
      <sheetName val="Rab_od_cennika_Export-Kraj4"/>
      <sheetName val="Rab_od_cennika_z_cena_MIN4"/>
      <sheetName val="WAGOWY_2_przedzialy4"/>
      <sheetName val="WAGOWY_3_przedzialy4"/>
      <sheetName val="WAGOWY_4_przedzialy4"/>
      <sheetName val="Custom_Chart4"/>
      <sheetName val="TIER_export&amp;kraj_14"/>
      <sheetName val="TIER_lokal&amp;palety_14"/>
      <sheetName val="Rab_od_cennika_z__PPS4"/>
      <sheetName val="Rabat_template4"/>
      <sheetName val="TIER_export&amp;kraj_24"/>
      <sheetName val="TIER_lokal&amp;palety_24"/>
      <sheetName val="Lista_Oddzialów4"/>
      <sheetName val="Do_Aneksu4"/>
      <sheetName val="Zalacznik_A4"/>
      <sheetName val="Zalacznik_B4"/>
      <sheetName val="Zalacznik_D4"/>
      <sheetName val="Wydrukuj_do_umowy4"/>
      <sheetName val="Export_Rates4"/>
      <sheetName val="Import_Rates4"/>
      <sheetName val="Ogólne_Info_o_Kliencie6"/>
      <sheetName val="Szczególy_wysylki6"/>
      <sheetName val="Wybór_rodzaju_rabatu6"/>
      <sheetName val="Rab_od_cennika_Import6"/>
      <sheetName val="Rab_od_cennika_Export-Kraj6"/>
      <sheetName val="Rab_od_cennika_z_cena_MIN6"/>
      <sheetName val="WAGOWY_2_przedzialy6"/>
      <sheetName val="WAGOWY_3_przedzialy6"/>
      <sheetName val="WAGOWY_4_przedzialy6"/>
      <sheetName val="Custom_Chart6"/>
      <sheetName val="TIER_export&amp;kraj_16"/>
      <sheetName val="TIER_lokal&amp;palety_16"/>
      <sheetName val="Rab_od_cennika_z__PPS6"/>
      <sheetName val="Rabat_template6"/>
      <sheetName val="TIER_export&amp;kraj_26"/>
      <sheetName val="TIER_lokal&amp;palety_26"/>
      <sheetName val="Lista_Oddzialów6"/>
      <sheetName val="Do_Aneksu6"/>
      <sheetName val="Zalacznik_A6"/>
      <sheetName val="Zalacznik_B6"/>
      <sheetName val="Zalacznik_D6"/>
      <sheetName val="Wydrukuj_do_umowy6"/>
      <sheetName val="Export_Rates6"/>
      <sheetName val="Import_Rates6"/>
      <sheetName val="Ogólne_Info_o_Kliencie7"/>
      <sheetName val="Szczególy_wysylki7"/>
      <sheetName val="Wybór_rodzaju_rabatu7"/>
      <sheetName val="Rab_od_cennika_Import7"/>
      <sheetName val="Rab_od_cennika_Export-Kraj7"/>
      <sheetName val="Rab_od_cennika_z_cena_MIN7"/>
      <sheetName val="WAGOWY_2_przedzialy7"/>
      <sheetName val="WAGOWY_3_przedzialy7"/>
      <sheetName val="WAGOWY_4_przedzialy7"/>
      <sheetName val="Custom_Chart7"/>
      <sheetName val="TIER_export&amp;kraj_17"/>
      <sheetName val="TIER_lokal&amp;palety_17"/>
      <sheetName val="Rab_od_cennika_z__PPS7"/>
      <sheetName val="Rabat_template7"/>
      <sheetName val="TIER_export&amp;kraj_27"/>
      <sheetName val="TIER_lokal&amp;palety_27"/>
      <sheetName val="Lista_Oddzialów7"/>
      <sheetName val="Do_Aneksu7"/>
      <sheetName val="Zalacznik_A7"/>
      <sheetName val="Zalacznik_B7"/>
      <sheetName val="Zalacznik_D7"/>
      <sheetName val="Wydrukuj_do_umowy7"/>
      <sheetName val="Export_Rates7"/>
      <sheetName val="Import_Rates7"/>
    </sheetNames>
    <sheetDataSet>
      <sheetData sheetId="0"/>
      <sheetData sheetId="1" refreshError="1"/>
      <sheetData sheetId="2"/>
      <sheetData sheetId="3"/>
      <sheetData sheetId="4">
        <row r="3">
          <cell r="B3" t="str">
            <v>UPS zobowiązuje się do stosowania następujących stawek rabatowych w odniesieniu do wskazanych poniżej usług importowych:</v>
          </cell>
        </row>
        <row r="7">
          <cell r="X7">
            <v>2</v>
          </cell>
        </row>
      </sheetData>
      <sheetData sheetId="5">
        <row r="3">
          <cell r="B3" t="str">
            <v>UPS zobowiązuje się do stosowania następujących stawek rabatowych w odniesieniu do wskazanych poniżej usług krajowych i/lub eksportowych.</v>
          </cell>
        </row>
        <row r="7">
          <cell r="Z7">
            <v>2</v>
          </cell>
        </row>
      </sheetData>
      <sheetData sheetId="6">
        <row r="3">
          <cell r="B3" t="str">
            <v>UPS zobowiązuje się do stosowania następujących stawek rabatowych w odniesieniu do wskazanych poniżej usług krajowych i/lub eksportowych z zastrzeżeniem, iż jeżeli cena paczki według opisanej w niniejszym punkcie wyceny nie przekroczy minimalnej ceny za p</v>
          </cell>
        </row>
        <row r="7">
          <cell r="Z7">
            <v>2</v>
          </cell>
        </row>
      </sheetData>
      <sheetData sheetId="7" refreshError="1"/>
      <sheetData sheetId="8">
        <row r="3">
          <cell r="B3" t="str">
            <v>UPS zobowiązuje się do stosowania następujących stawek rabatowych, w odniesieniu do wskazanych poniżej usług krajowych i/lub eksportowych w zależności od wagi przesyłki.</v>
          </cell>
        </row>
        <row r="7">
          <cell r="Y7">
            <v>19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usinesscourier.pl/" TargetMode="Externa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/>
  </sheetPr>
  <dimension ref="B1:Q31"/>
  <sheetViews>
    <sheetView showGridLines="0" tabSelected="1" zoomScale="130" zoomScaleNormal="130" workbookViewId="0">
      <selection activeCell="A36" sqref="A36"/>
    </sheetView>
  </sheetViews>
  <sheetFormatPr defaultRowHeight="13.2" x14ac:dyDescent="0.25"/>
  <cols>
    <col min="1" max="1" width="37.21875" customWidth="1"/>
    <col min="2" max="2" width="1.77734375" customWidth="1"/>
    <col min="3" max="3" width="4.77734375" customWidth="1"/>
    <col min="16" max="16" width="1.77734375" customWidth="1"/>
    <col min="17" max="17" width="39.21875" customWidth="1"/>
  </cols>
  <sheetData>
    <row r="1" spans="2:16" ht="6.75" customHeight="1" x14ac:dyDescent="0.25"/>
    <row r="2" spans="2:16" ht="7.05" customHeight="1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2:16" x14ac:dyDescent="0.25">
      <c r="B3" s="34"/>
      <c r="P3" s="34"/>
    </row>
    <row r="4" spans="2:16" x14ac:dyDescent="0.25">
      <c r="B4" s="34"/>
      <c r="P4" s="34"/>
    </row>
    <row r="5" spans="2:16" x14ac:dyDescent="0.25">
      <c r="B5" s="34"/>
      <c r="P5" s="34"/>
    </row>
    <row r="6" spans="2:16" x14ac:dyDescent="0.25">
      <c r="B6" s="34"/>
      <c r="P6" s="34"/>
    </row>
    <row r="7" spans="2:16" x14ac:dyDescent="0.25">
      <c r="B7" s="34"/>
      <c r="P7" s="34"/>
    </row>
    <row r="8" spans="2:16" x14ac:dyDescent="0.25">
      <c r="B8" s="34"/>
      <c r="P8" s="34"/>
    </row>
    <row r="9" spans="2:16" x14ac:dyDescent="0.25">
      <c r="B9" s="34"/>
      <c r="P9" s="34"/>
    </row>
    <row r="10" spans="2:16" x14ac:dyDescent="0.25">
      <c r="B10" s="34"/>
      <c r="P10" s="34"/>
    </row>
    <row r="11" spans="2:16" x14ac:dyDescent="0.25">
      <c r="B11" s="34"/>
      <c r="P11" s="34"/>
    </row>
    <row r="12" spans="2:16" x14ac:dyDescent="0.25">
      <c r="B12" s="34"/>
      <c r="P12" s="34"/>
    </row>
    <row r="13" spans="2:16" x14ac:dyDescent="0.25">
      <c r="B13" s="34"/>
      <c r="P13" s="34"/>
    </row>
    <row r="14" spans="2:16" x14ac:dyDescent="0.25">
      <c r="B14" s="34"/>
      <c r="P14" s="34"/>
    </row>
    <row r="15" spans="2:16" x14ac:dyDescent="0.25">
      <c r="B15" s="34"/>
      <c r="P15" s="34"/>
    </row>
    <row r="16" spans="2:16" x14ac:dyDescent="0.25">
      <c r="B16" s="34"/>
      <c r="P16" s="34"/>
    </row>
    <row r="17" spans="2:17" x14ac:dyDescent="0.25">
      <c r="B17" s="34"/>
      <c r="P17" s="34"/>
    </row>
    <row r="18" spans="2:17" x14ac:dyDescent="0.25">
      <c r="B18" s="34"/>
      <c r="P18" s="34"/>
    </row>
    <row r="19" spans="2:17" x14ac:dyDescent="0.25">
      <c r="B19" s="34"/>
      <c r="P19" s="34"/>
    </row>
    <row r="20" spans="2:17" x14ac:dyDescent="0.25">
      <c r="B20" s="34"/>
      <c r="P20" s="34"/>
    </row>
    <row r="21" spans="2:17" x14ac:dyDescent="0.25">
      <c r="B21" s="34"/>
      <c r="P21" s="34"/>
    </row>
    <row r="22" spans="2:17" x14ac:dyDescent="0.25">
      <c r="B22" s="34"/>
      <c r="P22" s="34"/>
    </row>
    <row r="23" spans="2:17" x14ac:dyDescent="0.25">
      <c r="B23" s="34"/>
      <c r="P23" s="34"/>
    </row>
    <row r="24" spans="2:17" x14ac:dyDescent="0.25">
      <c r="B24" s="34"/>
      <c r="P24" s="34"/>
    </row>
    <row r="25" spans="2:17" x14ac:dyDescent="0.25">
      <c r="B25" s="34"/>
      <c r="P25" s="34"/>
    </row>
    <row r="26" spans="2:17" x14ac:dyDescent="0.25">
      <c r="B26" s="34"/>
      <c r="P26" s="34"/>
      <c r="Q26" s="36" t="s">
        <v>518</v>
      </c>
    </row>
    <row r="27" spans="2:17" x14ac:dyDescent="0.25">
      <c r="B27" s="34"/>
      <c r="P27" s="34"/>
    </row>
    <row r="28" spans="2:17" x14ac:dyDescent="0.25">
      <c r="B28" s="34"/>
      <c r="P28" s="34"/>
    </row>
    <row r="29" spans="2:17" x14ac:dyDescent="0.25">
      <c r="B29" s="34"/>
      <c r="P29" s="34"/>
    </row>
    <row r="30" spans="2:17" x14ac:dyDescent="0.25">
      <c r="B30" s="34"/>
      <c r="P30" s="34"/>
    </row>
    <row r="31" spans="2:17" ht="7.05" customHeight="1" x14ac:dyDescent="0.2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tabColor rgb="FF1646EC"/>
    <pageSetUpPr fitToPage="1"/>
  </sheetPr>
  <dimension ref="A1:GJ72"/>
  <sheetViews>
    <sheetView zoomScale="115" zoomScaleNormal="115" workbookViewId="0">
      <pane ySplit="7" topLeftCell="A8" activePane="bottomLeft" state="frozenSplit"/>
      <selection activeCell="C5" sqref="C5:E5"/>
      <selection pane="bottomLeft" activeCell="C9" sqref="C9"/>
    </sheetView>
  </sheetViews>
  <sheetFormatPr defaultColWidth="9.21875" defaultRowHeight="12.75" customHeight="1" x14ac:dyDescent="0.2"/>
  <cols>
    <col min="1" max="1" width="17.21875" style="1" customWidth="1"/>
    <col min="2" max="2" width="2.77734375" style="1" customWidth="1"/>
    <col min="3" max="3" width="15" style="1" customWidth="1"/>
    <col min="4" max="8" width="12.5546875" style="1" bestFit="1" customWidth="1"/>
    <col min="9" max="12" width="13.77734375" style="1" bestFit="1" customWidth="1"/>
    <col min="13" max="13" width="14.5546875" style="1" bestFit="1" customWidth="1"/>
    <col min="14" max="14" width="7.21875" style="64" hidden="1" customWidth="1"/>
    <col min="15" max="15" width="9.77734375" style="1" hidden="1" customWidth="1"/>
    <col min="16" max="16" width="13.44140625" style="1" hidden="1" customWidth="1"/>
    <col min="17" max="25" width="12.77734375" style="103" hidden="1" customWidth="1"/>
    <col min="26" max="53" width="12.77734375" style="38" hidden="1" customWidth="1"/>
    <col min="54" max="63" width="9.21875" style="39" hidden="1" customWidth="1"/>
    <col min="64" max="129" width="9.21875" style="38" hidden="1" customWidth="1"/>
    <col min="130" max="185" width="9.21875" style="1" customWidth="1"/>
    <col min="186" max="186" width="9.21875" style="1"/>
    <col min="187" max="192" width="9.21875" style="71"/>
    <col min="193" max="16384" width="9.21875" style="1"/>
  </cols>
  <sheetData>
    <row r="1" spans="1:93" ht="17.25" customHeight="1" x14ac:dyDescent="0.2">
      <c r="A1" s="110"/>
      <c r="C1" s="147" t="s">
        <v>570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93" ht="6" customHeight="1" x14ac:dyDescent="0.3">
      <c r="A2" s="110"/>
      <c r="B2" s="6"/>
    </row>
    <row r="3" spans="1:93" ht="12.75" customHeight="1" x14ac:dyDescent="0.3">
      <c r="A3" s="110"/>
      <c r="B3" s="6"/>
      <c r="H3" s="15" t="s">
        <v>0</v>
      </c>
      <c r="I3" s="12"/>
      <c r="J3" s="17">
        <f>VLOOKUP('Kraje Strefy Czasy tranzytu'!C2,'Kraje Strefy Czasy tranzytu'!A:M,4,0)</f>
        <v>3</v>
      </c>
    </row>
    <row r="4" spans="1:93" ht="12.75" customHeight="1" x14ac:dyDescent="0.3">
      <c r="A4" s="110"/>
      <c r="B4" s="6"/>
      <c r="H4" s="14" t="s">
        <v>1</v>
      </c>
      <c r="I4" s="11"/>
      <c r="J4" s="11" t="str">
        <f>VLOOKUP('Kraje Strefy Czasy tranzytu'!C2,'Kraje Strefy Czasy tranzytu'!A:M,5,0)</f>
        <v>1</v>
      </c>
      <c r="BB4" s="40"/>
      <c r="BC4" s="40"/>
    </row>
    <row r="5" spans="1:93" ht="12.75" customHeight="1" x14ac:dyDescent="0.2">
      <c r="A5" s="110"/>
      <c r="C5" s="15" t="s">
        <v>2</v>
      </c>
      <c r="D5" s="12"/>
      <c r="E5" s="35">
        <v>0</v>
      </c>
      <c r="H5" s="15" t="s">
        <v>3</v>
      </c>
      <c r="I5" s="12"/>
      <c r="J5" s="16">
        <v>0.31</v>
      </c>
      <c r="BB5" s="40"/>
      <c r="BC5" s="40"/>
    </row>
    <row r="6" spans="1:93" ht="10.199999999999999" x14ac:dyDescent="0.2">
      <c r="A6" s="110"/>
      <c r="M6" s="5"/>
      <c r="N6" s="65"/>
      <c r="O6" s="5"/>
      <c r="Q6" s="103" t="s">
        <v>568</v>
      </c>
      <c r="Z6" s="40"/>
      <c r="AA6" s="39" t="s">
        <v>568</v>
      </c>
      <c r="AB6" s="40"/>
      <c r="AC6" s="40"/>
      <c r="AD6" s="40"/>
      <c r="AE6" s="40"/>
      <c r="AF6" s="40"/>
      <c r="AJ6" s="40"/>
      <c r="AK6" s="40"/>
      <c r="AL6" s="40"/>
      <c r="AM6" s="40"/>
      <c r="AN6" s="40"/>
      <c r="AO6" s="40"/>
      <c r="AP6" s="40"/>
      <c r="AQ6" s="40"/>
      <c r="AR6" s="40"/>
      <c r="AS6" s="40" t="s">
        <v>542</v>
      </c>
      <c r="AT6" s="40"/>
      <c r="AU6" s="40"/>
      <c r="AV6" s="40"/>
      <c r="AW6" s="40"/>
      <c r="AX6" s="40"/>
      <c r="AY6" s="40"/>
      <c r="AZ6" s="40"/>
      <c r="BA6" s="40"/>
      <c r="BB6" s="39" t="s">
        <v>539</v>
      </c>
      <c r="BC6" s="40"/>
      <c r="BD6" s="40"/>
      <c r="BE6" s="40"/>
      <c r="BF6" s="40"/>
      <c r="BG6" s="40"/>
      <c r="BH6" s="38"/>
      <c r="BI6" s="38"/>
      <c r="BJ6" s="38"/>
      <c r="BK6" s="38"/>
      <c r="BL6" s="39" t="s">
        <v>540</v>
      </c>
      <c r="BM6" s="40"/>
      <c r="BN6" s="40"/>
      <c r="BO6" s="40"/>
      <c r="BP6" s="40"/>
      <c r="BQ6" s="40"/>
      <c r="CG6" s="38" t="s">
        <v>543</v>
      </c>
    </row>
    <row r="7" spans="1:93" ht="12.75" customHeight="1" x14ac:dyDescent="0.2">
      <c r="A7" s="110"/>
      <c r="B7" s="7"/>
      <c r="C7" s="106" t="s">
        <v>513</v>
      </c>
      <c r="D7" s="106" t="s">
        <v>4</v>
      </c>
      <c r="E7" s="106" t="s">
        <v>5</v>
      </c>
      <c r="F7" s="106" t="s">
        <v>6</v>
      </c>
      <c r="G7" s="106" t="s">
        <v>7</v>
      </c>
      <c r="H7" s="106" t="s">
        <v>8</v>
      </c>
      <c r="I7" s="106" t="s">
        <v>9</v>
      </c>
      <c r="J7" s="106" t="s">
        <v>10</v>
      </c>
      <c r="K7" s="106" t="s">
        <v>11</v>
      </c>
      <c r="L7" s="106" t="s">
        <v>12</v>
      </c>
      <c r="M7" s="106" t="s">
        <v>513</v>
      </c>
      <c r="N7" s="66"/>
      <c r="O7" s="37"/>
      <c r="Q7" s="103" t="s">
        <v>4</v>
      </c>
      <c r="R7" s="103" t="s">
        <v>5</v>
      </c>
      <c r="S7" s="103" t="s">
        <v>6</v>
      </c>
      <c r="T7" s="103" t="s">
        <v>7</v>
      </c>
      <c r="U7" s="103" t="s">
        <v>8</v>
      </c>
      <c r="V7" s="103" t="s">
        <v>9</v>
      </c>
      <c r="W7" s="103" t="s">
        <v>10</v>
      </c>
      <c r="X7" s="103" t="s">
        <v>11</v>
      </c>
      <c r="Y7" s="103" t="s">
        <v>12</v>
      </c>
      <c r="AA7" s="39" t="s">
        <v>4</v>
      </c>
      <c r="AB7" s="39" t="s">
        <v>5</v>
      </c>
      <c r="AC7" s="39" t="s">
        <v>6</v>
      </c>
      <c r="AD7" s="39" t="s">
        <v>7</v>
      </c>
      <c r="AE7" s="39" t="s">
        <v>8</v>
      </c>
      <c r="AF7" s="39" t="s">
        <v>9</v>
      </c>
      <c r="AG7" s="39" t="s">
        <v>10</v>
      </c>
      <c r="AH7" s="39" t="s">
        <v>11</v>
      </c>
      <c r="AI7" s="39" t="s">
        <v>12</v>
      </c>
      <c r="AS7" s="38" t="s">
        <v>4</v>
      </c>
      <c r="AT7" s="38" t="s">
        <v>5</v>
      </c>
      <c r="AU7" s="38" t="s">
        <v>6</v>
      </c>
      <c r="AV7" s="38" t="s">
        <v>7</v>
      </c>
      <c r="AW7" s="38" t="s">
        <v>8</v>
      </c>
      <c r="AX7" s="38" t="s">
        <v>9</v>
      </c>
      <c r="AY7" s="38" t="s">
        <v>10</v>
      </c>
      <c r="AZ7" s="38" t="s">
        <v>11</v>
      </c>
      <c r="BA7" s="38" t="s">
        <v>12</v>
      </c>
      <c r="BB7" s="39" t="s">
        <v>4</v>
      </c>
      <c r="BC7" s="39" t="s">
        <v>5</v>
      </c>
      <c r="BD7" s="39" t="s">
        <v>6</v>
      </c>
      <c r="BE7" s="39" t="s">
        <v>7</v>
      </c>
      <c r="BF7" s="39" t="s">
        <v>8</v>
      </c>
      <c r="BG7" s="39" t="s">
        <v>9</v>
      </c>
      <c r="BH7" s="39" t="s">
        <v>10</v>
      </c>
      <c r="BI7" s="39" t="s">
        <v>11</v>
      </c>
      <c r="BJ7" s="39" t="s">
        <v>12</v>
      </c>
      <c r="BL7" s="39" t="s">
        <v>4</v>
      </c>
      <c r="BM7" s="39" t="s">
        <v>5</v>
      </c>
      <c r="BN7" s="39" t="s">
        <v>6</v>
      </c>
      <c r="BO7" s="39" t="s">
        <v>7</v>
      </c>
      <c r="BP7" s="39" t="s">
        <v>8</v>
      </c>
      <c r="BQ7" s="39" t="s">
        <v>9</v>
      </c>
      <c r="BR7" s="39" t="s">
        <v>10</v>
      </c>
      <c r="BS7" s="39" t="s">
        <v>11</v>
      </c>
      <c r="BT7" s="39" t="s">
        <v>12</v>
      </c>
      <c r="BV7" s="39" t="s">
        <v>4</v>
      </c>
      <c r="BW7" s="39" t="s">
        <v>5</v>
      </c>
      <c r="BX7" s="39" t="s">
        <v>6</v>
      </c>
      <c r="BY7" s="39" t="s">
        <v>7</v>
      </c>
      <c r="BZ7" s="39" t="s">
        <v>8</v>
      </c>
      <c r="CA7" s="39" t="s">
        <v>9</v>
      </c>
      <c r="CB7" s="39" t="s">
        <v>10</v>
      </c>
      <c r="CC7" s="39" t="s">
        <v>11</v>
      </c>
      <c r="CD7" s="39" t="s">
        <v>12</v>
      </c>
      <c r="CG7" s="39" t="s">
        <v>4</v>
      </c>
      <c r="CH7" s="39" t="s">
        <v>5</v>
      </c>
      <c r="CI7" s="39" t="s">
        <v>6</v>
      </c>
      <c r="CJ7" s="39" t="s">
        <v>7</v>
      </c>
      <c r="CK7" s="39" t="s">
        <v>8</v>
      </c>
      <c r="CL7" s="39" t="s">
        <v>9</v>
      </c>
      <c r="CM7" s="39" t="s">
        <v>10</v>
      </c>
      <c r="CN7" s="39" t="s">
        <v>11</v>
      </c>
      <c r="CO7" s="39" t="s">
        <v>12</v>
      </c>
    </row>
    <row r="8" spans="1:93" ht="12.75" customHeight="1" x14ac:dyDescent="0.3">
      <c r="A8" s="150"/>
      <c r="B8" s="53"/>
      <c r="C8" s="43" t="s">
        <v>578</v>
      </c>
      <c r="D8" s="46">
        <f>Q8*(1-$E$5)*(1+$J$5)</f>
        <v>838.40000000000009</v>
      </c>
      <c r="E8" s="46">
        <f t="shared" ref="E8:L8" si="0">R8*(1-$E$5)*(1+$J$5)</f>
        <v>875.08</v>
      </c>
      <c r="F8" s="46">
        <f t="shared" si="0"/>
        <v>931.41000000000008</v>
      </c>
      <c r="G8" s="46">
        <f t="shared" si="0"/>
        <v>1333.5800000000002</v>
      </c>
      <c r="H8" s="46">
        <f t="shared" si="0"/>
        <v>1329.65</v>
      </c>
      <c r="I8" s="46">
        <f t="shared" si="0"/>
        <v>1444.93</v>
      </c>
      <c r="J8" s="46">
        <f t="shared" si="0"/>
        <v>1494.71</v>
      </c>
      <c r="K8" s="46">
        <f t="shared" si="0"/>
        <v>1549.73</v>
      </c>
      <c r="L8" s="46">
        <f t="shared" si="0"/>
        <v>1743.6100000000001</v>
      </c>
      <c r="M8" s="54" t="s">
        <v>13</v>
      </c>
      <c r="N8" s="67"/>
      <c r="O8" s="8"/>
      <c r="Q8" s="103">
        <v>640</v>
      </c>
      <c r="R8" s="103">
        <v>668</v>
      </c>
      <c r="S8" s="103">
        <v>711</v>
      </c>
      <c r="T8" s="103">
        <v>1018</v>
      </c>
      <c r="U8" s="103">
        <v>1015</v>
      </c>
      <c r="V8" s="103">
        <v>1103</v>
      </c>
      <c r="W8" s="103">
        <v>1141</v>
      </c>
      <c r="X8" s="103">
        <v>1183</v>
      </c>
      <c r="Y8" s="103">
        <v>1331</v>
      </c>
      <c r="AA8" s="40">
        <f>INT(Q8)</f>
        <v>640</v>
      </c>
      <c r="AB8" s="40">
        <f t="shared" ref="AB8:AI8" si="1">INT(R8)</f>
        <v>668</v>
      </c>
      <c r="AC8" s="40">
        <f t="shared" si="1"/>
        <v>711</v>
      </c>
      <c r="AD8" s="40">
        <f t="shared" si="1"/>
        <v>1018</v>
      </c>
      <c r="AE8" s="40">
        <f t="shared" si="1"/>
        <v>1015</v>
      </c>
      <c r="AF8" s="40">
        <f t="shared" si="1"/>
        <v>1103</v>
      </c>
      <c r="AG8" s="40">
        <f t="shared" si="1"/>
        <v>1141</v>
      </c>
      <c r="AH8" s="40">
        <f t="shared" si="1"/>
        <v>1183</v>
      </c>
      <c r="AI8" s="40">
        <f t="shared" si="1"/>
        <v>1331</v>
      </c>
      <c r="AS8" s="38">
        <v>557</v>
      </c>
      <c r="AT8" s="38">
        <v>581</v>
      </c>
      <c r="AU8" s="38">
        <v>618</v>
      </c>
      <c r="AV8" s="38">
        <v>885</v>
      </c>
      <c r="AW8" s="38">
        <v>883</v>
      </c>
      <c r="AX8" s="38">
        <v>959</v>
      </c>
      <c r="AY8" s="38">
        <v>992</v>
      </c>
      <c r="AZ8" s="38">
        <v>1029</v>
      </c>
      <c r="BA8" s="38">
        <v>1158</v>
      </c>
      <c r="BB8" s="40">
        <v>472</v>
      </c>
      <c r="BC8" s="40">
        <v>493</v>
      </c>
      <c r="BD8" s="40">
        <v>525</v>
      </c>
      <c r="BE8" s="40">
        <v>731</v>
      </c>
      <c r="BF8" s="40">
        <v>729</v>
      </c>
      <c r="BG8" s="40">
        <v>793</v>
      </c>
      <c r="BH8" s="40">
        <v>820</v>
      </c>
      <c r="BI8" s="40">
        <v>851</v>
      </c>
      <c r="BJ8" s="40">
        <v>958</v>
      </c>
      <c r="BK8" s="40"/>
      <c r="BL8" s="40">
        <v>441</v>
      </c>
      <c r="BM8" s="40">
        <v>460</v>
      </c>
      <c r="BN8" s="40">
        <v>490</v>
      </c>
      <c r="BO8" s="40">
        <v>683</v>
      </c>
      <c r="BP8" s="40">
        <v>681</v>
      </c>
      <c r="BQ8" s="40">
        <v>741</v>
      </c>
      <c r="BR8" s="40">
        <v>766</v>
      </c>
      <c r="BS8" s="40">
        <v>795</v>
      </c>
      <c r="BT8" s="40">
        <v>895</v>
      </c>
      <c r="BV8" s="70">
        <f t="shared" ref="BV8:CD8" si="2">BL8/Q8</f>
        <v>0.68906250000000002</v>
      </c>
      <c r="BW8" s="70">
        <f t="shared" si="2"/>
        <v>0.68862275449101795</v>
      </c>
      <c r="BX8" s="70">
        <f t="shared" si="2"/>
        <v>0.6891701828410689</v>
      </c>
      <c r="BY8" s="70">
        <f t="shared" si="2"/>
        <v>0.67092337917485267</v>
      </c>
      <c r="BZ8" s="70">
        <f t="shared" si="2"/>
        <v>0.67093596059113303</v>
      </c>
      <c r="CA8" s="70">
        <f t="shared" si="2"/>
        <v>0.67180417044424301</v>
      </c>
      <c r="CB8" s="70">
        <f t="shared" si="2"/>
        <v>0.67134092900964071</v>
      </c>
      <c r="CC8" s="70">
        <f t="shared" si="2"/>
        <v>0.67202028740490283</v>
      </c>
      <c r="CD8" s="70">
        <f t="shared" si="2"/>
        <v>0.67242674680691206</v>
      </c>
      <c r="CG8" s="40">
        <f t="shared" ref="CG8:CO8" si="3">Q8-BB8</f>
        <v>168</v>
      </c>
      <c r="CH8" s="40">
        <f t="shared" si="3"/>
        <v>175</v>
      </c>
      <c r="CI8" s="40">
        <f t="shared" si="3"/>
        <v>186</v>
      </c>
      <c r="CJ8" s="40">
        <f t="shared" si="3"/>
        <v>287</v>
      </c>
      <c r="CK8" s="40">
        <f t="shared" si="3"/>
        <v>286</v>
      </c>
      <c r="CL8" s="40">
        <f t="shared" si="3"/>
        <v>310</v>
      </c>
      <c r="CM8" s="40">
        <f t="shared" si="3"/>
        <v>321</v>
      </c>
      <c r="CN8" s="40">
        <f t="shared" si="3"/>
        <v>332</v>
      </c>
      <c r="CO8" s="40">
        <f t="shared" si="3"/>
        <v>373</v>
      </c>
    </row>
    <row r="9" spans="1:93" ht="12.75" customHeight="1" x14ac:dyDescent="0.3">
      <c r="A9" s="150"/>
      <c r="B9" s="55"/>
      <c r="C9" s="48"/>
      <c r="D9" s="41"/>
      <c r="E9" s="41"/>
      <c r="F9" s="41"/>
      <c r="G9" s="41"/>
      <c r="H9" s="41"/>
      <c r="I9" s="41"/>
      <c r="J9" s="41"/>
      <c r="K9" s="41"/>
      <c r="L9" s="41"/>
      <c r="M9" s="56"/>
      <c r="N9" s="68"/>
      <c r="O9" s="2"/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AA9" s="40">
        <f t="shared" ref="AA9:AA67" si="4">INT(Q9)</f>
        <v>0</v>
      </c>
      <c r="AB9" s="40">
        <f t="shared" ref="AB9:AB67" si="5">INT(R9)</f>
        <v>0</v>
      </c>
      <c r="AC9" s="40">
        <f t="shared" ref="AC9:AC67" si="6">INT(S9)</f>
        <v>0</v>
      </c>
      <c r="AD9" s="40">
        <f t="shared" ref="AD9:AD67" si="7">INT(T9)</f>
        <v>0</v>
      </c>
      <c r="AE9" s="40">
        <f t="shared" ref="AE9:AE67" si="8">INT(U9)</f>
        <v>0</v>
      </c>
      <c r="AF9" s="40">
        <f t="shared" ref="AF9:AF67" si="9">INT(V9)</f>
        <v>0</v>
      </c>
      <c r="AG9" s="40">
        <f t="shared" ref="AG9:AG67" si="10">INT(W9)</f>
        <v>0</v>
      </c>
      <c r="AH9" s="40">
        <f t="shared" ref="AH9:AH67" si="11">INT(X9)</f>
        <v>0</v>
      </c>
      <c r="AI9" s="40">
        <f t="shared" ref="AI9:AI67" si="12">INT(Y9)</f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V9" s="70" t="e">
        <f t="shared" ref="BV9:BV67" si="13">BL9/Q9</f>
        <v>#DIV/0!</v>
      </c>
      <c r="BW9" s="70" t="e">
        <f t="shared" ref="BW9:BW67" si="14">BM9/R9</f>
        <v>#DIV/0!</v>
      </c>
      <c r="BX9" s="70" t="e">
        <f t="shared" ref="BX9:BX67" si="15">BN9/S9</f>
        <v>#DIV/0!</v>
      </c>
      <c r="BY9" s="70" t="e">
        <f t="shared" ref="BY9:BY67" si="16">BO9/T9</f>
        <v>#DIV/0!</v>
      </c>
      <c r="BZ9" s="70" t="e">
        <f t="shared" ref="BZ9:BZ67" si="17">BP9/U9</f>
        <v>#DIV/0!</v>
      </c>
      <c r="CA9" s="70" t="e">
        <f t="shared" ref="CA9:CA67" si="18">BQ9/V9</f>
        <v>#DIV/0!</v>
      </c>
      <c r="CB9" s="70" t="e">
        <f t="shared" ref="CB9:CB67" si="19">BR9/W9</f>
        <v>#DIV/0!</v>
      </c>
      <c r="CC9" s="70" t="e">
        <f t="shared" ref="CC9:CC67" si="20">BS9/X9</f>
        <v>#DIV/0!</v>
      </c>
      <c r="CD9" s="70" t="e">
        <f t="shared" ref="CD9:CD67" si="21">BT9/Y9</f>
        <v>#DIV/0!</v>
      </c>
      <c r="CG9" s="40">
        <f t="shared" ref="CG9:CG67" si="22">Q9-BB9</f>
        <v>0</v>
      </c>
      <c r="CH9" s="40">
        <f t="shared" ref="CH9:CH67" si="23">R9-BC9</f>
        <v>0</v>
      </c>
      <c r="CI9" s="40">
        <f t="shared" ref="CI9:CI67" si="24">S9-BD9</f>
        <v>0</v>
      </c>
      <c r="CJ9" s="40">
        <f t="shared" ref="CJ9:CJ67" si="25">T9-BE9</f>
        <v>0</v>
      </c>
      <c r="CK9" s="40">
        <f t="shared" ref="CK9:CK67" si="26">U9-BF9</f>
        <v>0</v>
      </c>
      <c r="CL9" s="40">
        <f t="shared" ref="CL9:CL67" si="27">V9-BG9</f>
        <v>0</v>
      </c>
      <c r="CM9" s="40">
        <f t="shared" ref="CM9:CM67" si="28">W9-BH9</f>
        <v>0</v>
      </c>
      <c r="CN9" s="40">
        <f t="shared" ref="CN9:CN67" si="29">X9-BI9</f>
        <v>0</v>
      </c>
      <c r="CO9" s="40">
        <f t="shared" ref="CO9:CO67" si="30">Y9-BJ9</f>
        <v>0</v>
      </c>
    </row>
    <row r="10" spans="1:93" ht="12.75" customHeight="1" x14ac:dyDescent="0.3">
      <c r="A10" s="150"/>
      <c r="B10" s="148" t="s">
        <v>14</v>
      </c>
      <c r="C10" s="51">
        <v>0.5</v>
      </c>
      <c r="D10" s="50">
        <f t="shared" ref="D10:L14" si="31">Q10*(1-$E$5)*(1+$J$5)</f>
        <v>1126.6000000000001</v>
      </c>
      <c r="E10" s="50">
        <f t="shared" si="31"/>
        <v>1203.8900000000001</v>
      </c>
      <c r="F10" s="50">
        <f t="shared" si="31"/>
        <v>1266.77</v>
      </c>
      <c r="G10" s="50">
        <f t="shared" si="31"/>
        <v>1600.8200000000002</v>
      </c>
      <c r="H10" s="50">
        <f t="shared" si="31"/>
        <v>1526.15</v>
      </c>
      <c r="I10" s="50">
        <f t="shared" si="31"/>
        <v>1646.67</v>
      </c>
      <c r="J10" s="50">
        <f t="shared" si="31"/>
        <v>1730.51</v>
      </c>
      <c r="K10" s="50">
        <f t="shared" si="31"/>
        <v>1742.3000000000002</v>
      </c>
      <c r="L10" s="50">
        <f t="shared" si="31"/>
        <v>1919.15</v>
      </c>
      <c r="M10" s="57">
        <v>0.5</v>
      </c>
      <c r="N10" s="67"/>
      <c r="O10" s="8"/>
      <c r="Q10" s="103">
        <v>860</v>
      </c>
      <c r="R10" s="103">
        <v>919</v>
      </c>
      <c r="S10" s="103">
        <v>967</v>
      </c>
      <c r="T10" s="103">
        <v>1222</v>
      </c>
      <c r="U10" s="103">
        <v>1165</v>
      </c>
      <c r="V10" s="103">
        <v>1257</v>
      </c>
      <c r="W10" s="103">
        <v>1321</v>
      </c>
      <c r="X10" s="103">
        <v>1330</v>
      </c>
      <c r="Y10" s="103">
        <v>1465</v>
      </c>
      <c r="AA10" s="40">
        <f t="shared" si="4"/>
        <v>860</v>
      </c>
      <c r="AB10" s="40">
        <f t="shared" si="5"/>
        <v>919</v>
      </c>
      <c r="AC10" s="40">
        <f t="shared" si="6"/>
        <v>967</v>
      </c>
      <c r="AD10" s="40">
        <f t="shared" si="7"/>
        <v>1222</v>
      </c>
      <c r="AE10" s="40">
        <f t="shared" si="8"/>
        <v>1165</v>
      </c>
      <c r="AF10" s="40">
        <f t="shared" si="9"/>
        <v>1257</v>
      </c>
      <c r="AG10" s="40">
        <f t="shared" si="10"/>
        <v>1321</v>
      </c>
      <c r="AH10" s="40">
        <f t="shared" si="11"/>
        <v>1330</v>
      </c>
      <c r="AI10" s="40">
        <f t="shared" si="12"/>
        <v>1465</v>
      </c>
      <c r="AS10" s="38">
        <v>748</v>
      </c>
      <c r="AT10" s="38">
        <v>799</v>
      </c>
      <c r="AU10" s="38">
        <v>841</v>
      </c>
      <c r="AV10" s="38">
        <v>1063</v>
      </c>
      <c r="AW10" s="38">
        <v>1013</v>
      </c>
      <c r="AX10" s="38">
        <v>1093</v>
      </c>
      <c r="AY10" s="38">
        <v>1148</v>
      </c>
      <c r="AZ10" s="38">
        <v>1157</v>
      </c>
      <c r="BA10" s="38">
        <v>1274</v>
      </c>
      <c r="BB10" s="40">
        <v>637</v>
      </c>
      <c r="BC10" s="40">
        <v>680</v>
      </c>
      <c r="BD10" s="40">
        <v>716</v>
      </c>
      <c r="BE10" s="40">
        <v>906</v>
      </c>
      <c r="BF10" s="40">
        <v>863</v>
      </c>
      <c r="BG10" s="40">
        <v>932</v>
      </c>
      <c r="BH10" s="40">
        <v>980</v>
      </c>
      <c r="BI10" s="40">
        <v>987</v>
      </c>
      <c r="BJ10" s="40">
        <v>1087</v>
      </c>
      <c r="BK10" s="40"/>
      <c r="BL10" s="40">
        <v>595</v>
      </c>
      <c r="BM10" s="40">
        <v>635</v>
      </c>
      <c r="BN10" s="40">
        <v>669</v>
      </c>
      <c r="BO10" s="40">
        <v>846</v>
      </c>
      <c r="BP10" s="40">
        <v>806</v>
      </c>
      <c r="BQ10" s="40">
        <v>871</v>
      </c>
      <c r="BR10" s="40">
        <v>915</v>
      </c>
      <c r="BS10" s="40">
        <v>922</v>
      </c>
      <c r="BT10" s="40">
        <v>1015</v>
      </c>
      <c r="BV10" s="70">
        <f t="shared" si="13"/>
        <v>0.69186046511627908</v>
      </c>
      <c r="BW10" s="70">
        <f t="shared" si="14"/>
        <v>0.69096844396082702</v>
      </c>
      <c r="BX10" s="70">
        <f t="shared" si="15"/>
        <v>0.69183040330920376</v>
      </c>
      <c r="BY10" s="70">
        <f t="shared" si="16"/>
        <v>0.69230769230769229</v>
      </c>
      <c r="BZ10" s="70">
        <f t="shared" si="17"/>
        <v>0.69184549356223179</v>
      </c>
      <c r="CA10" s="70">
        <f t="shared" si="18"/>
        <v>0.69291964996022271</v>
      </c>
      <c r="CB10" s="70">
        <f t="shared" si="19"/>
        <v>0.69265707797123388</v>
      </c>
      <c r="CC10" s="70">
        <f t="shared" si="20"/>
        <v>0.69323308270676687</v>
      </c>
      <c r="CD10" s="70">
        <f t="shared" si="21"/>
        <v>0.69283276450511944</v>
      </c>
      <c r="CG10" s="40">
        <f t="shared" si="22"/>
        <v>223</v>
      </c>
      <c r="CH10" s="40">
        <f t="shared" si="23"/>
        <v>239</v>
      </c>
      <c r="CI10" s="40">
        <f t="shared" si="24"/>
        <v>251</v>
      </c>
      <c r="CJ10" s="40">
        <f t="shared" si="25"/>
        <v>316</v>
      </c>
      <c r="CK10" s="40">
        <f t="shared" si="26"/>
        <v>302</v>
      </c>
      <c r="CL10" s="40">
        <f t="shared" si="27"/>
        <v>325</v>
      </c>
      <c r="CM10" s="40">
        <f t="shared" si="28"/>
        <v>341</v>
      </c>
      <c r="CN10" s="40">
        <f t="shared" si="29"/>
        <v>343</v>
      </c>
      <c r="CO10" s="40">
        <f t="shared" si="30"/>
        <v>378</v>
      </c>
    </row>
    <row r="11" spans="1:93" ht="12.75" customHeight="1" x14ac:dyDescent="0.3">
      <c r="A11" s="150"/>
      <c r="B11" s="148"/>
      <c r="C11" s="43">
        <v>1</v>
      </c>
      <c r="D11" s="46">
        <f t="shared" si="31"/>
        <v>1312.6200000000001</v>
      </c>
      <c r="E11" s="46">
        <f t="shared" si="31"/>
        <v>1383.3600000000001</v>
      </c>
      <c r="F11" s="46">
        <f>S11*(1-$E$5)*(1+$J$5)</f>
        <v>1473.75</v>
      </c>
      <c r="G11" s="46">
        <f t="shared" si="31"/>
        <v>1907.3600000000001</v>
      </c>
      <c r="H11" s="46">
        <f t="shared" si="31"/>
        <v>1834</v>
      </c>
      <c r="I11" s="46">
        <f t="shared" si="31"/>
        <v>1983.3400000000001</v>
      </c>
      <c r="J11" s="46">
        <f t="shared" si="31"/>
        <v>2094.69</v>
      </c>
      <c r="K11" s="46">
        <f t="shared" si="31"/>
        <v>2157.5700000000002</v>
      </c>
      <c r="L11" s="46">
        <f t="shared" si="31"/>
        <v>2368.48</v>
      </c>
      <c r="M11" s="58">
        <v>1</v>
      </c>
      <c r="N11" s="67"/>
      <c r="O11" s="8"/>
      <c r="Q11" s="103">
        <v>1002</v>
      </c>
      <c r="R11" s="103">
        <v>1056</v>
      </c>
      <c r="S11" s="103">
        <v>1125</v>
      </c>
      <c r="T11" s="103">
        <v>1456</v>
      </c>
      <c r="U11" s="103">
        <v>1400</v>
      </c>
      <c r="V11" s="103">
        <v>1514</v>
      </c>
      <c r="W11" s="103">
        <v>1599</v>
      </c>
      <c r="X11" s="103">
        <v>1647</v>
      </c>
      <c r="Y11" s="103">
        <v>1808</v>
      </c>
      <c r="AA11" s="40">
        <f t="shared" si="4"/>
        <v>1002</v>
      </c>
      <c r="AB11" s="40">
        <f t="shared" si="5"/>
        <v>1056</v>
      </c>
      <c r="AC11" s="40">
        <f t="shared" si="6"/>
        <v>1125</v>
      </c>
      <c r="AD11" s="40">
        <f t="shared" si="7"/>
        <v>1456</v>
      </c>
      <c r="AE11" s="40">
        <f t="shared" si="8"/>
        <v>1400</v>
      </c>
      <c r="AF11" s="40">
        <f t="shared" si="9"/>
        <v>1514</v>
      </c>
      <c r="AG11" s="40">
        <f t="shared" si="10"/>
        <v>1599</v>
      </c>
      <c r="AH11" s="40">
        <f t="shared" si="11"/>
        <v>1647</v>
      </c>
      <c r="AI11" s="40">
        <f t="shared" si="12"/>
        <v>1808</v>
      </c>
      <c r="AS11" s="38">
        <v>871</v>
      </c>
      <c r="AT11" s="38">
        <v>919</v>
      </c>
      <c r="AU11" s="38">
        <v>979</v>
      </c>
      <c r="AV11" s="38">
        <v>1267</v>
      </c>
      <c r="AW11" s="38">
        <v>1218</v>
      </c>
      <c r="AX11" s="38">
        <v>1317</v>
      </c>
      <c r="AY11" s="38">
        <v>1391</v>
      </c>
      <c r="AZ11" s="38">
        <v>1433</v>
      </c>
      <c r="BA11" s="38">
        <v>1572</v>
      </c>
      <c r="BB11" s="40">
        <v>742</v>
      </c>
      <c r="BC11" s="40">
        <v>783</v>
      </c>
      <c r="BD11" s="40">
        <v>834</v>
      </c>
      <c r="BE11" s="40">
        <v>1081</v>
      </c>
      <c r="BF11" s="40">
        <v>1039</v>
      </c>
      <c r="BG11" s="40">
        <v>1124</v>
      </c>
      <c r="BH11" s="40">
        <v>1188</v>
      </c>
      <c r="BI11" s="40">
        <v>1224</v>
      </c>
      <c r="BJ11" s="40">
        <v>1343</v>
      </c>
      <c r="BK11" s="40"/>
      <c r="BL11" s="40">
        <v>693</v>
      </c>
      <c r="BM11" s="40">
        <v>731</v>
      </c>
      <c r="BN11" s="40">
        <v>779</v>
      </c>
      <c r="BO11" s="40">
        <v>1010</v>
      </c>
      <c r="BP11" s="40">
        <v>971</v>
      </c>
      <c r="BQ11" s="40">
        <v>1050</v>
      </c>
      <c r="BR11" s="40">
        <v>1110</v>
      </c>
      <c r="BS11" s="40">
        <v>1143</v>
      </c>
      <c r="BT11" s="40">
        <v>1255</v>
      </c>
      <c r="BV11" s="70">
        <f t="shared" si="13"/>
        <v>0.69161676646706582</v>
      </c>
      <c r="BW11" s="70">
        <f t="shared" si="14"/>
        <v>0.69223484848484851</v>
      </c>
      <c r="BX11" s="70">
        <f t="shared" si="15"/>
        <v>0.69244444444444442</v>
      </c>
      <c r="BY11" s="70">
        <f t="shared" si="16"/>
        <v>0.69368131868131866</v>
      </c>
      <c r="BZ11" s="70">
        <f t="shared" si="17"/>
        <v>0.69357142857142862</v>
      </c>
      <c r="CA11" s="70">
        <f t="shared" si="18"/>
        <v>0.69352708058124179</v>
      </c>
      <c r="CB11" s="70">
        <f t="shared" si="19"/>
        <v>0.69418386491557227</v>
      </c>
      <c r="CC11" s="70">
        <f t="shared" si="20"/>
        <v>0.69398907103825136</v>
      </c>
      <c r="CD11" s="70">
        <f t="shared" si="21"/>
        <v>0.69413716814159288</v>
      </c>
      <c r="CG11" s="40">
        <f t="shared" si="22"/>
        <v>260</v>
      </c>
      <c r="CH11" s="40">
        <f t="shared" si="23"/>
        <v>273</v>
      </c>
      <c r="CI11" s="40">
        <f t="shared" si="24"/>
        <v>291</v>
      </c>
      <c r="CJ11" s="40">
        <f t="shared" si="25"/>
        <v>375</v>
      </c>
      <c r="CK11" s="40">
        <f t="shared" si="26"/>
        <v>361</v>
      </c>
      <c r="CL11" s="40">
        <f t="shared" si="27"/>
        <v>390</v>
      </c>
      <c r="CM11" s="40">
        <f t="shared" si="28"/>
        <v>411</v>
      </c>
      <c r="CN11" s="40">
        <f t="shared" si="29"/>
        <v>423</v>
      </c>
      <c r="CO11" s="40">
        <f t="shared" si="30"/>
        <v>465</v>
      </c>
    </row>
    <row r="12" spans="1:93" ht="12.75" customHeight="1" x14ac:dyDescent="0.3">
      <c r="A12" s="150"/>
      <c r="B12" s="148"/>
      <c r="C12" s="51">
        <v>1.5</v>
      </c>
      <c r="D12" s="50">
        <f t="shared" si="31"/>
        <v>1499.95</v>
      </c>
      <c r="E12" s="50">
        <f t="shared" si="31"/>
        <v>1607.3700000000001</v>
      </c>
      <c r="F12" s="50">
        <f t="shared" si="31"/>
        <v>1714.79</v>
      </c>
      <c r="G12" s="50">
        <f t="shared" si="31"/>
        <v>2217.83</v>
      </c>
      <c r="H12" s="50">
        <f t="shared" si="31"/>
        <v>2144.4700000000003</v>
      </c>
      <c r="I12" s="50">
        <f t="shared" si="31"/>
        <v>2327.87</v>
      </c>
      <c r="J12" s="50">
        <f t="shared" si="31"/>
        <v>2433.98</v>
      </c>
      <c r="K12" s="50">
        <f t="shared" si="31"/>
        <v>2570.2200000000003</v>
      </c>
      <c r="L12" s="50">
        <f>Y12*(1-$E$5)*(1+$J$5)</f>
        <v>2819.12</v>
      </c>
      <c r="M12" s="57">
        <v>1.5</v>
      </c>
      <c r="N12" s="67"/>
      <c r="O12" s="8"/>
      <c r="Q12" s="103">
        <v>1145</v>
      </c>
      <c r="R12" s="103">
        <v>1227</v>
      </c>
      <c r="S12" s="103">
        <v>1309</v>
      </c>
      <c r="T12" s="103">
        <v>1693</v>
      </c>
      <c r="U12" s="103">
        <v>1637</v>
      </c>
      <c r="V12" s="103">
        <v>1777</v>
      </c>
      <c r="W12" s="103">
        <v>1858</v>
      </c>
      <c r="X12" s="103">
        <v>1962</v>
      </c>
      <c r="Y12" s="103">
        <v>2152</v>
      </c>
      <c r="AA12" s="40">
        <f t="shared" si="4"/>
        <v>1145</v>
      </c>
      <c r="AB12" s="40">
        <f t="shared" si="5"/>
        <v>1227</v>
      </c>
      <c r="AC12" s="40">
        <f t="shared" si="6"/>
        <v>1309</v>
      </c>
      <c r="AD12" s="40">
        <f t="shared" si="7"/>
        <v>1693</v>
      </c>
      <c r="AE12" s="40">
        <f t="shared" si="8"/>
        <v>1637</v>
      </c>
      <c r="AF12" s="40">
        <f t="shared" si="9"/>
        <v>1777</v>
      </c>
      <c r="AG12" s="40">
        <f t="shared" si="10"/>
        <v>1858</v>
      </c>
      <c r="AH12" s="40">
        <f t="shared" si="11"/>
        <v>1962</v>
      </c>
      <c r="AI12" s="40">
        <f t="shared" si="12"/>
        <v>2152</v>
      </c>
      <c r="AS12" s="38">
        <v>995</v>
      </c>
      <c r="AT12" s="38">
        <v>1067</v>
      </c>
      <c r="AU12" s="38">
        <v>1138</v>
      </c>
      <c r="AV12" s="38">
        <v>1472</v>
      </c>
      <c r="AW12" s="38">
        <v>1423</v>
      </c>
      <c r="AX12" s="38">
        <v>1545</v>
      </c>
      <c r="AY12" s="38">
        <v>1616</v>
      </c>
      <c r="AZ12" s="38">
        <v>1706</v>
      </c>
      <c r="BA12" s="38">
        <v>1871</v>
      </c>
      <c r="BB12" s="40">
        <v>848</v>
      </c>
      <c r="BC12" s="40">
        <v>910</v>
      </c>
      <c r="BD12" s="40">
        <v>971</v>
      </c>
      <c r="BE12" s="40">
        <v>1258</v>
      </c>
      <c r="BF12" s="40">
        <v>1216</v>
      </c>
      <c r="BG12" s="40">
        <v>1320</v>
      </c>
      <c r="BH12" s="40">
        <v>1381</v>
      </c>
      <c r="BI12" s="40">
        <v>1458</v>
      </c>
      <c r="BJ12" s="40">
        <v>1600</v>
      </c>
      <c r="BK12" s="40"/>
      <c r="BL12" s="40">
        <v>792</v>
      </c>
      <c r="BM12" s="40">
        <v>850</v>
      </c>
      <c r="BN12" s="40">
        <v>907</v>
      </c>
      <c r="BO12" s="40">
        <v>1175</v>
      </c>
      <c r="BP12" s="40">
        <v>1136</v>
      </c>
      <c r="BQ12" s="40">
        <v>1233</v>
      </c>
      <c r="BR12" s="40">
        <v>1290</v>
      </c>
      <c r="BS12" s="40">
        <v>1362</v>
      </c>
      <c r="BT12" s="40">
        <v>1495</v>
      </c>
      <c r="BV12" s="70">
        <f t="shared" si="13"/>
        <v>0.69170305676855892</v>
      </c>
      <c r="BW12" s="70">
        <f t="shared" si="14"/>
        <v>0.69274653626731864</v>
      </c>
      <c r="BX12" s="70">
        <f t="shared" si="15"/>
        <v>0.69289533995416352</v>
      </c>
      <c r="BY12" s="70">
        <f t="shared" si="16"/>
        <v>0.69403425871234492</v>
      </c>
      <c r="BZ12" s="70">
        <f t="shared" si="17"/>
        <v>0.69395235186316429</v>
      </c>
      <c r="CA12" s="70">
        <f t="shared" si="18"/>
        <v>0.6938660664040518</v>
      </c>
      <c r="CB12" s="70">
        <f t="shared" si="19"/>
        <v>0.6942949407965554</v>
      </c>
      <c r="CC12" s="70">
        <f t="shared" si="20"/>
        <v>0.6941896024464832</v>
      </c>
      <c r="CD12" s="70">
        <f t="shared" si="21"/>
        <v>0.6947026022304833</v>
      </c>
      <c r="CG12" s="40">
        <f t="shared" si="22"/>
        <v>297</v>
      </c>
      <c r="CH12" s="40">
        <f t="shared" si="23"/>
        <v>317</v>
      </c>
      <c r="CI12" s="40">
        <f t="shared" si="24"/>
        <v>338</v>
      </c>
      <c r="CJ12" s="40">
        <f t="shared" si="25"/>
        <v>435</v>
      </c>
      <c r="CK12" s="40">
        <f t="shared" si="26"/>
        <v>421</v>
      </c>
      <c r="CL12" s="40">
        <f t="shared" si="27"/>
        <v>457</v>
      </c>
      <c r="CM12" s="40">
        <f t="shared" si="28"/>
        <v>477</v>
      </c>
      <c r="CN12" s="40">
        <f t="shared" si="29"/>
        <v>504</v>
      </c>
      <c r="CO12" s="40">
        <f t="shared" si="30"/>
        <v>552</v>
      </c>
    </row>
    <row r="13" spans="1:93" ht="12.75" customHeight="1" x14ac:dyDescent="0.3">
      <c r="A13" s="150"/>
      <c r="B13" s="148"/>
      <c r="C13" s="43">
        <v>2</v>
      </c>
      <c r="D13" s="46">
        <f t="shared" si="31"/>
        <v>1685.97</v>
      </c>
      <c r="E13" s="46">
        <f t="shared" si="31"/>
        <v>1831.38</v>
      </c>
      <c r="F13" s="46">
        <f t="shared" si="31"/>
        <v>1953.21</v>
      </c>
      <c r="G13" s="46">
        <f t="shared" si="31"/>
        <v>2528.3000000000002</v>
      </c>
      <c r="H13" s="46">
        <f t="shared" si="31"/>
        <v>2457.56</v>
      </c>
      <c r="I13" s="46">
        <f t="shared" si="31"/>
        <v>2664.54</v>
      </c>
      <c r="J13" s="46">
        <f t="shared" si="31"/>
        <v>2778.51</v>
      </c>
      <c r="K13" s="46">
        <f t="shared" si="31"/>
        <v>2984.1800000000003</v>
      </c>
      <c r="L13" s="46">
        <f t="shared" si="31"/>
        <v>3273.69</v>
      </c>
      <c r="M13" s="58">
        <v>2</v>
      </c>
      <c r="N13" s="67"/>
      <c r="O13" s="8"/>
      <c r="Q13" s="103">
        <v>1287</v>
      </c>
      <c r="R13" s="103">
        <v>1398</v>
      </c>
      <c r="S13" s="103">
        <v>1491</v>
      </c>
      <c r="T13" s="103">
        <v>1930</v>
      </c>
      <c r="U13" s="103">
        <v>1876</v>
      </c>
      <c r="V13" s="103">
        <v>2034</v>
      </c>
      <c r="W13" s="103">
        <v>2121</v>
      </c>
      <c r="X13" s="103">
        <v>2278</v>
      </c>
      <c r="Y13" s="103">
        <v>2499</v>
      </c>
      <c r="AA13" s="40">
        <f t="shared" si="4"/>
        <v>1287</v>
      </c>
      <c r="AB13" s="40">
        <f t="shared" si="5"/>
        <v>1398</v>
      </c>
      <c r="AC13" s="40">
        <f t="shared" si="6"/>
        <v>1491</v>
      </c>
      <c r="AD13" s="40">
        <f t="shared" si="7"/>
        <v>1930</v>
      </c>
      <c r="AE13" s="40">
        <f t="shared" si="8"/>
        <v>1876</v>
      </c>
      <c r="AF13" s="40">
        <f t="shared" si="9"/>
        <v>2034</v>
      </c>
      <c r="AG13" s="40">
        <f t="shared" si="10"/>
        <v>2121</v>
      </c>
      <c r="AH13" s="40">
        <f t="shared" si="11"/>
        <v>2278</v>
      </c>
      <c r="AI13" s="40">
        <f t="shared" si="12"/>
        <v>2499</v>
      </c>
      <c r="AS13" s="38">
        <v>1119</v>
      </c>
      <c r="AT13" s="38">
        <v>1216</v>
      </c>
      <c r="AU13" s="38">
        <v>1297</v>
      </c>
      <c r="AV13" s="38">
        <v>1679</v>
      </c>
      <c r="AW13" s="38">
        <v>1631</v>
      </c>
      <c r="AX13" s="38">
        <v>1769</v>
      </c>
      <c r="AY13" s="38">
        <v>1844</v>
      </c>
      <c r="AZ13" s="38">
        <v>1981</v>
      </c>
      <c r="BA13" s="38">
        <v>2173</v>
      </c>
      <c r="BB13" s="40">
        <v>955</v>
      </c>
      <c r="BC13" s="40">
        <v>1037</v>
      </c>
      <c r="BD13" s="40">
        <v>1107</v>
      </c>
      <c r="BE13" s="40">
        <v>1435</v>
      </c>
      <c r="BF13" s="40">
        <v>1394</v>
      </c>
      <c r="BG13" s="40">
        <v>1512</v>
      </c>
      <c r="BH13" s="40">
        <v>1577</v>
      </c>
      <c r="BI13" s="40">
        <v>1694</v>
      </c>
      <c r="BJ13" s="40">
        <v>1859</v>
      </c>
      <c r="BK13" s="40"/>
      <c r="BL13" s="40">
        <v>892</v>
      </c>
      <c r="BM13" s="40">
        <v>969</v>
      </c>
      <c r="BN13" s="40">
        <v>1034</v>
      </c>
      <c r="BO13" s="40">
        <v>1341</v>
      </c>
      <c r="BP13" s="40">
        <v>1302</v>
      </c>
      <c r="BQ13" s="40">
        <v>1413</v>
      </c>
      <c r="BR13" s="40">
        <v>1473</v>
      </c>
      <c r="BS13" s="40">
        <v>1583</v>
      </c>
      <c r="BT13" s="40">
        <v>1737</v>
      </c>
      <c r="BV13" s="70">
        <f t="shared" si="13"/>
        <v>0.69308469308469312</v>
      </c>
      <c r="BW13" s="70">
        <f t="shared" si="14"/>
        <v>0.69313304721030045</v>
      </c>
      <c r="BX13" s="70">
        <f t="shared" si="15"/>
        <v>0.6934942991281019</v>
      </c>
      <c r="BY13" s="70">
        <f t="shared" si="16"/>
        <v>0.69481865284974098</v>
      </c>
      <c r="BZ13" s="70">
        <f t="shared" si="17"/>
        <v>0.69402985074626866</v>
      </c>
      <c r="CA13" s="70">
        <f t="shared" si="18"/>
        <v>0.69469026548672563</v>
      </c>
      <c r="CB13" s="70">
        <f t="shared" si="19"/>
        <v>0.69448373408769448</v>
      </c>
      <c r="CC13" s="70">
        <f t="shared" si="20"/>
        <v>0.69490781387181744</v>
      </c>
      <c r="CD13" s="70">
        <f t="shared" si="21"/>
        <v>0.69507803121248501</v>
      </c>
      <c r="CG13" s="40">
        <f t="shared" si="22"/>
        <v>332</v>
      </c>
      <c r="CH13" s="40">
        <f t="shared" si="23"/>
        <v>361</v>
      </c>
      <c r="CI13" s="40">
        <f t="shared" si="24"/>
        <v>384</v>
      </c>
      <c r="CJ13" s="40">
        <f t="shared" si="25"/>
        <v>495</v>
      </c>
      <c r="CK13" s="40">
        <f t="shared" si="26"/>
        <v>482</v>
      </c>
      <c r="CL13" s="40">
        <f t="shared" si="27"/>
        <v>522</v>
      </c>
      <c r="CM13" s="40">
        <f t="shared" si="28"/>
        <v>544</v>
      </c>
      <c r="CN13" s="40">
        <f t="shared" si="29"/>
        <v>584</v>
      </c>
      <c r="CO13" s="40">
        <f t="shared" si="30"/>
        <v>640</v>
      </c>
    </row>
    <row r="14" spans="1:93" ht="12.75" customHeight="1" x14ac:dyDescent="0.3">
      <c r="A14" s="150"/>
      <c r="B14" s="148"/>
      <c r="C14" s="51">
        <v>2.5</v>
      </c>
      <c r="D14" s="50">
        <f t="shared" si="31"/>
        <v>1873.3000000000002</v>
      </c>
      <c r="E14" s="50">
        <f t="shared" si="31"/>
        <v>2055.39</v>
      </c>
      <c r="F14" s="50">
        <f t="shared" si="31"/>
        <v>2195.56</v>
      </c>
      <c r="G14" s="50">
        <f t="shared" si="31"/>
        <v>2841.3900000000003</v>
      </c>
      <c r="H14" s="50">
        <f t="shared" si="31"/>
        <v>2766.7200000000003</v>
      </c>
      <c r="I14" s="50">
        <f t="shared" si="31"/>
        <v>3007.76</v>
      </c>
      <c r="J14" s="50">
        <f t="shared" si="31"/>
        <v>3113.8700000000003</v>
      </c>
      <c r="K14" s="50">
        <f t="shared" si="31"/>
        <v>3400.76</v>
      </c>
      <c r="L14" s="50">
        <f t="shared" si="31"/>
        <v>3726.9500000000003</v>
      </c>
      <c r="M14" s="57">
        <v>2.5</v>
      </c>
      <c r="N14" s="67"/>
      <c r="O14" s="8"/>
      <c r="Q14" s="103">
        <v>1430</v>
      </c>
      <c r="R14" s="103">
        <v>1569</v>
      </c>
      <c r="S14" s="103">
        <v>1676</v>
      </c>
      <c r="T14" s="103">
        <v>2169</v>
      </c>
      <c r="U14" s="103">
        <v>2112</v>
      </c>
      <c r="V14" s="103">
        <v>2296</v>
      </c>
      <c r="W14" s="103">
        <v>2377</v>
      </c>
      <c r="X14" s="103">
        <v>2596</v>
      </c>
      <c r="Y14" s="103">
        <v>2845</v>
      </c>
      <c r="AA14" s="40">
        <f t="shared" si="4"/>
        <v>1430</v>
      </c>
      <c r="AB14" s="40">
        <f t="shared" si="5"/>
        <v>1569</v>
      </c>
      <c r="AC14" s="40">
        <f t="shared" si="6"/>
        <v>1676</v>
      </c>
      <c r="AD14" s="40">
        <f t="shared" si="7"/>
        <v>2169</v>
      </c>
      <c r="AE14" s="40">
        <f t="shared" si="8"/>
        <v>2112</v>
      </c>
      <c r="AF14" s="40">
        <f t="shared" si="9"/>
        <v>2296</v>
      </c>
      <c r="AG14" s="40">
        <f t="shared" si="10"/>
        <v>2377</v>
      </c>
      <c r="AH14" s="40">
        <f t="shared" si="11"/>
        <v>2596</v>
      </c>
      <c r="AI14" s="40">
        <f t="shared" si="12"/>
        <v>2845</v>
      </c>
      <c r="AS14" s="38">
        <v>1244</v>
      </c>
      <c r="AT14" s="38">
        <v>1364</v>
      </c>
      <c r="AU14" s="38">
        <v>1457</v>
      </c>
      <c r="AV14" s="38">
        <v>1886</v>
      </c>
      <c r="AW14" s="38">
        <v>1836</v>
      </c>
      <c r="AX14" s="38">
        <v>1996</v>
      </c>
      <c r="AY14" s="38">
        <v>2067</v>
      </c>
      <c r="AZ14" s="38">
        <v>2257</v>
      </c>
      <c r="BA14" s="38">
        <v>2474</v>
      </c>
      <c r="BB14" s="40">
        <v>1061</v>
      </c>
      <c r="BC14" s="40">
        <v>1165</v>
      </c>
      <c r="BD14" s="40">
        <v>1244</v>
      </c>
      <c r="BE14" s="40">
        <v>1613</v>
      </c>
      <c r="BF14" s="40">
        <v>1570</v>
      </c>
      <c r="BG14" s="40">
        <v>1707</v>
      </c>
      <c r="BH14" s="40">
        <v>1768</v>
      </c>
      <c r="BI14" s="40">
        <v>1931</v>
      </c>
      <c r="BJ14" s="40">
        <v>2117</v>
      </c>
      <c r="BK14" s="40"/>
      <c r="BL14" s="40">
        <v>991</v>
      </c>
      <c r="BM14" s="40">
        <v>1088</v>
      </c>
      <c r="BN14" s="40">
        <v>1162</v>
      </c>
      <c r="BO14" s="40">
        <v>1507</v>
      </c>
      <c r="BP14" s="40">
        <v>1467</v>
      </c>
      <c r="BQ14" s="40">
        <v>1595</v>
      </c>
      <c r="BR14" s="40">
        <v>1652</v>
      </c>
      <c r="BS14" s="40">
        <v>1804</v>
      </c>
      <c r="BT14" s="40">
        <v>1978</v>
      </c>
      <c r="BV14" s="70">
        <f t="shared" si="13"/>
        <v>0.69300699300699298</v>
      </c>
      <c r="BW14" s="70">
        <f t="shared" si="14"/>
        <v>0.69343530911408535</v>
      </c>
      <c r="BX14" s="70">
        <f t="shared" si="15"/>
        <v>0.69331742243436756</v>
      </c>
      <c r="BY14" s="70">
        <f t="shared" si="16"/>
        <v>0.69479022591055783</v>
      </c>
      <c r="BZ14" s="70">
        <f t="shared" si="17"/>
        <v>0.69460227272727271</v>
      </c>
      <c r="CA14" s="70">
        <f t="shared" si="18"/>
        <v>0.69468641114982577</v>
      </c>
      <c r="CB14" s="70">
        <f t="shared" si="19"/>
        <v>0.69499368952461082</v>
      </c>
      <c r="CC14" s="70">
        <f t="shared" si="20"/>
        <v>0.69491525423728817</v>
      </c>
      <c r="CD14" s="70">
        <f t="shared" si="21"/>
        <v>0.69525483304042179</v>
      </c>
      <c r="CG14" s="40">
        <f t="shared" si="22"/>
        <v>369</v>
      </c>
      <c r="CH14" s="40">
        <f t="shared" si="23"/>
        <v>404</v>
      </c>
      <c r="CI14" s="40">
        <f t="shared" si="24"/>
        <v>432</v>
      </c>
      <c r="CJ14" s="40">
        <f t="shared" si="25"/>
        <v>556</v>
      </c>
      <c r="CK14" s="40">
        <f t="shared" si="26"/>
        <v>542</v>
      </c>
      <c r="CL14" s="40">
        <f t="shared" si="27"/>
        <v>589</v>
      </c>
      <c r="CM14" s="40">
        <f t="shared" si="28"/>
        <v>609</v>
      </c>
      <c r="CN14" s="40">
        <f t="shared" si="29"/>
        <v>665</v>
      </c>
      <c r="CO14" s="40">
        <f t="shared" si="30"/>
        <v>728</v>
      </c>
    </row>
    <row r="15" spans="1:93" ht="12.75" customHeight="1" x14ac:dyDescent="0.3">
      <c r="A15" s="150"/>
      <c r="B15" s="55"/>
      <c r="C15" s="51"/>
      <c r="D15" s="50"/>
      <c r="E15" s="50"/>
      <c r="F15" s="50"/>
      <c r="G15" s="50"/>
      <c r="H15" s="50"/>
      <c r="I15" s="50"/>
      <c r="J15" s="50"/>
      <c r="K15" s="50"/>
      <c r="L15" s="50"/>
      <c r="M15" s="57"/>
      <c r="N15" s="67"/>
      <c r="O15" s="8"/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AA15" s="40">
        <f t="shared" si="4"/>
        <v>0</v>
      </c>
      <c r="AB15" s="40">
        <f t="shared" si="5"/>
        <v>0</v>
      </c>
      <c r="AC15" s="40">
        <f t="shared" si="6"/>
        <v>0</v>
      </c>
      <c r="AD15" s="40">
        <f t="shared" si="7"/>
        <v>0</v>
      </c>
      <c r="AE15" s="40">
        <f t="shared" si="8"/>
        <v>0</v>
      </c>
      <c r="AF15" s="40">
        <f t="shared" si="9"/>
        <v>0</v>
      </c>
      <c r="AG15" s="40">
        <f t="shared" si="10"/>
        <v>0</v>
      </c>
      <c r="AH15" s="40">
        <f t="shared" si="11"/>
        <v>0</v>
      </c>
      <c r="AI15" s="40">
        <f t="shared" si="12"/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V15" s="70" t="e">
        <f t="shared" si="13"/>
        <v>#DIV/0!</v>
      </c>
      <c r="BW15" s="70" t="e">
        <f t="shared" si="14"/>
        <v>#DIV/0!</v>
      </c>
      <c r="BX15" s="70" t="e">
        <f t="shared" si="15"/>
        <v>#DIV/0!</v>
      </c>
      <c r="BY15" s="70" t="e">
        <f t="shared" si="16"/>
        <v>#DIV/0!</v>
      </c>
      <c r="BZ15" s="70" t="e">
        <f t="shared" si="17"/>
        <v>#DIV/0!</v>
      </c>
      <c r="CA15" s="70" t="e">
        <f t="shared" si="18"/>
        <v>#DIV/0!</v>
      </c>
      <c r="CB15" s="70" t="e">
        <f t="shared" si="19"/>
        <v>#DIV/0!</v>
      </c>
      <c r="CC15" s="70" t="e">
        <f t="shared" si="20"/>
        <v>#DIV/0!</v>
      </c>
      <c r="CD15" s="70" t="e">
        <f t="shared" si="21"/>
        <v>#DIV/0!</v>
      </c>
      <c r="CG15" s="40">
        <f t="shared" si="22"/>
        <v>0</v>
      </c>
      <c r="CH15" s="40">
        <f t="shared" si="23"/>
        <v>0</v>
      </c>
      <c r="CI15" s="40">
        <f t="shared" si="24"/>
        <v>0</v>
      </c>
      <c r="CJ15" s="40">
        <f t="shared" si="25"/>
        <v>0</v>
      </c>
      <c r="CK15" s="40">
        <f t="shared" si="26"/>
        <v>0</v>
      </c>
      <c r="CL15" s="40">
        <f t="shared" si="27"/>
        <v>0</v>
      </c>
      <c r="CM15" s="40">
        <f t="shared" si="28"/>
        <v>0</v>
      </c>
      <c r="CN15" s="40">
        <f t="shared" si="29"/>
        <v>0</v>
      </c>
      <c r="CO15" s="40">
        <f t="shared" si="30"/>
        <v>0</v>
      </c>
    </row>
    <row r="16" spans="1:93" ht="12.75" customHeight="1" x14ac:dyDescent="0.3">
      <c r="A16" s="150"/>
      <c r="B16" s="149" t="s">
        <v>538</v>
      </c>
      <c r="C16" s="51">
        <v>0.5</v>
      </c>
      <c r="D16" s="50">
        <f t="shared" ref="D16:D47" si="32">Q16*(1-$E$5)*(1+$J$5)</f>
        <v>1126.6000000000001</v>
      </c>
      <c r="E16" s="50">
        <f t="shared" ref="E16:E47" si="33">R16*(1-$E$5)*(1+$J$5)</f>
        <v>1203.8900000000001</v>
      </c>
      <c r="F16" s="50">
        <f t="shared" ref="F16:F47" si="34">S16*(1-$E$5)*(1+$J$5)</f>
        <v>1266.77</v>
      </c>
      <c r="G16" s="50">
        <f t="shared" ref="G16:G47" si="35">T16*(1-$E$5)*(1+$J$5)</f>
        <v>1951.9</v>
      </c>
      <c r="H16" s="50">
        <f t="shared" ref="H16:H47" si="36">U16*(1-$E$5)*(1+$J$5)</f>
        <v>1924.39</v>
      </c>
      <c r="I16" s="50">
        <f t="shared" ref="I16:I47" si="37">V16*(1-$E$5)*(1+$J$5)</f>
        <v>2082.9</v>
      </c>
      <c r="J16" s="50">
        <f t="shared" ref="J16:J47" si="38">W16*(1-$E$5)*(1+$J$5)</f>
        <v>2110.4100000000003</v>
      </c>
      <c r="K16" s="50">
        <f t="shared" ref="K16:K47" si="39">X16*(1-$E$5)*(1+$J$5)</f>
        <v>2198.1800000000003</v>
      </c>
      <c r="L16" s="50">
        <f t="shared" ref="L16:L47" si="40">Y16*(1-$E$5)*(1+$J$5)</f>
        <v>2347.52</v>
      </c>
      <c r="M16" s="57">
        <v>0.5</v>
      </c>
      <c r="N16" s="67"/>
      <c r="O16" s="8"/>
      <c r="Q16" s="103">
        <v>860</v>
      </c>
      <c r="R16" s="103">
        <v>919</v>
      </c>
      <c r="S16" s="103">
        <v>967</v>
      </c>
      <c r="T16" s="103">
        <v>1490</v>
      </c>
      <c r="U16" s="103">
        <v>1469</v>
      </c>
      <c r="V16" s="103">
        <v>1590</v>
      </c>
      <c r="W16" s="103">
        <v>1611</v>
      </c>
      <c r="X16" s="103">
        <v>1678</v>
      </c>
      <c r="Y16" s="103">
        <v>1792</v>
      </c>
      <c r="AA16" s="40">
        <f t="shared" si="4"/>
        <v>860</v>
      </c>
      <c r="AB16" s="40">
        <f t="shared" si="5"/>
        <v>919</v>
      </c>
      <c r="AC16" s="40">
        <f t="shared" si="6"/>
        <v>967</v>
      </c>
      <c r="AD16" s="40">
        <f t="shared" si="7"/>
        <v>1490</v>
      </c>
      <c r="AE16" s="40">
        <f t="shared" si="8"/>
        <v>1469</v>
      </c>
      <c r="AF16" s="40">
        <f t="shared" si="9"/>
        <v>1590</v>
      </c>
      <c r="AG16" s="40">
        <f t="shared" si="10"/>
        <v>1611</v>
      </c>
      <c r="AH16" s="40">
        <f t="shared" si="11"/>
        <v>1678</v>
      </c>
      <c r="AI16" s="40">
        <f t="shared" si="12"/>
        <v>1792</v>
      </c>
      <c r="AS16" s="38">
        <v>748</v>
      </c>
      <c r="AT16" s="38">
        <v>799</v>
      </c>
      <c r="AU16" s="38">
        <v>841</v>
      </c>
      <c r="AV16" s="38">
        <v>1296</v>
      </c>
      <c r="AW16" s="38">
        <v>1277</v>
      </c>
      <c r="AX16" s="38">
        <v>1383</v>
      </c>
      <c r="AY16" s="38">
        <v>1401</v>
      </c>
      <c r="AZ16" s="38">
        <v>1460</v>
      </c>
      <c r="BA16" s="38">
        <v>1558</v>
      </c>
      <c r="BB16" s="40">
        <v>637</v>
      </c>
      <c r="BC16" s="40">
        <v>680</v>
      </c>
      <c r="BD16" s="40">
        <v>716</v>
      </c>
      <c r="BE16" s="40">
        <v>1106</v>
      </c>
      <c r="BF16" s="40">
        <v>1090</v>
      </c>
      <c r="BG16" s="40">
        <v>1181</v>
      </c>
      <c r="BH16" s="40">
        <v>1197</v>
      </c>
      <c r="BI16" s="40">
        <v>1247</v>
      </c>
      <c r="BJ16" s="40">
        <v>1331</v>
      </c>
      <c r="BK16" s="40"/>
      <c r="BL16" s="40">
        <v>595</v>
      </c>
      <c r="BM16" s="40">
        <v>635</v>
      </c>
      <c r="BN16" s="40">
        <v>669</v>
      </c>
      <c r="BO16" s="40">
        <v>1033</v>
      </c>
      <c r="BP16" s="40">
        <v>1018</v>
      </c>
      <c r="BQ16" s="40">
        <v>1103</v>
      </c>
      <c r="BR16" s="40">
        <v>1118</v>
      </c>
      <c r="BS16" s="40">
        <v>1165</v>
      </c>
      <c r="BT16" s="40">
        <v>1243</v>
      </c>
      <c r="BV16" s="70">
        <f t="shared" si="13"/>
        <v>0.69186046511627908</v>
      </c>
      <c r="BW16" s="70">
        <f t="shared" si="14"/>
        <v>0.69096844396082702</v>
      </c>
      <c r="BX16" s="70">
        <f t="shared" si="15"/>
        <v>0.69183040330920376</v>
      </c>
      <c r="BY16" s="70">
        <f t="shared" si="16"/>
        <v>0.69328859060402681</v>
      </c>
      <c r="BZ16" s="70">
        <f t="shared" si="17"/>
        <v>0.69298842750170186</v>
      </c>
      <c r="CA16" s="70">
        <f t="shared" si="18"/>
        <v>0.69371069182389933</v>
      </c>
      <c r="CB16" s="70">
        <f t="shared" si="19"/>
        <v>0.69397889509621358</v>
      </c>
      <c r="CC16" s="70">
        <f t="shared" si="20"/>
        <v>0.69427890345649579</v>
      </c>
      <c r="CD16" s="70">
        <f t="shared" si="21"/>
        <v>0.6936383928571429</v>
      </c>
      <c r="CG16" s="40">
        <f t="shared" si="22"/>
        <v>223</v>
      </c>
      <c r="CH16" s="40">
        <f t="shared" si="23"/>
        <v>239</v>
      </c>
      <c r="CI16" s="40">
        <f t="shared" si="24"/>
        <v>251</v>
      </c>
      <c r="CJ16" s="40">
        <f t="shared" si="25"/>
        <v>384</v>
      </c>
      <c r="CK16" s="40">
        <f t="shared" si="26"/>
        <v>379</v>
      </c>
      <c r="CL16" s="40">
        <f t="shared" si="27"/>
        <v>409</v>
      </c>
      <c r="CM16" s="40">
        <f t="shared" si="28"/>
        <v>414</v>
      </c>
      <c r="CN16" s="40">
        <f t="shared" si="29"/>
        <v>431</v>
      </c>
      <c r="CO16" s="40">
        <f t="shared" si="30"/>
        <v>461</v>
      </c>
    </row>
    <row r="17" spans="1:93" ht="12.75" customHeight="1" x14ac:dyDescent="0.3">
      <c r="A17" s="150"/>
      <c r="B17" s="149"/>
      <c r="C17" s="43">
        <v>1</v>
      </c>
      <c r="D17" s="46">
        <f t="shared" si="32"/>
        <v>1312.6200000000001</v>
      </c>
      <c r="E17" s="46">
        <f t="shared" si="33"/>
        <v>1384.67</v>
      </c>
      <c r="F17" s="46">
        <f t="shared" si="34"/>
        <v>1475.0600000000002</v>
      </c>
      <c r="G17" s="46">
        <f t="shared" si="35"/>
        <v>2263.6800000000003</v>
      </c>
      <c r="H17" s="46">
        <f t="shared" si="36"/>
        <v>2229.62</v>
      </c>
      <c r="I17" s="46">
        <f t="shared" si="37"/>
        <v>2410.4</v>
      </c>
      <c r="J17" s="46">
        <f t="shared" si="38"/>
        <v>2464.11</v>
      </c>
      <c r="K17" s="46">
        <f t="shared" si="39"/>
        <v>2625.2400000000002</v>
      </c>
      <c r="L17" s="46">
        <f t="shared" si="40"/>
        <v>2787.6800000000003</v>
      </c>
      <c r="M17" s="58">
        <v>1</v>
      </c>
      <c r="N17" s="67"/>
      <c r="O17" s="8"/>
      <c r="Q17" s="103">
        <v>1002</v>
      </c>
      <c r="R17" s="103">
        <v>1057</v>
      </c>
      <c r="S17" s="103">
        <v>1126</v>
      </c>
      <c r="T17" s="103">
        <v>1728</v>
      </c>
      <c r="U17" s="103">
        <v>1702</v>
      </c>
      <c r="V17" s="103">
        <v>1840</v>
      </c>
      <c r="W17" s="103">
        <v>1881</v>
      </c>
      <c r="X17" s="103">
        <v>2004</v>
      </c>
      <c r="Y17" s="103">
        <v>2128</v>
      </c>
      <c r="AA17" s="40">
        <f t="shared" si="4"/>
        <v>1002</v>
      </c>
      <c r="AB17" s="40">
        <f t="shared" si="5"/>
        <v>1057</v>
      </c>
      <c r="AC17" s="40">
        <f t="shared" si="6"/>
        <v>1126</v>
      </c>
      <c r="AD17" s="40">
        <f t="shared" si="7"/>
        <v>1728</v>
      </c>
      <c r="AE17" s="40">
        <f t="shared" si="8"/>
        <v>1702</v>
      </c>
      <c r="AF17" s="40">
        <f t="shared" si="9"/>
        <v>1840</v>
      </c>
      <c r="AG17" s="40">
        <f t="shared" si="10"/>
        <v>1881</v>
      </c>
      <c r="AH17" s="40">
        <f t="shared" si="11"/>
        <v>2004</v>
      </c>
      <c r="AI17" s="40">
        <f t="shared" si="12"/>
        <v>2128</v>
      </c>
      <c r="AS17" s="38">
        <v>871</v>
      </c>
      <c r="AT17" s="38">
        <v>919</v>
      </c>
      <c r="AU17" s="38">
        <v>979</v>
      </c>
      <c r="AV17" s="38">
        <v>1502</v>
      </c>
      <c r="AW17" s="38">
        <v>1480</v>
      </c>
      <c r="AX17" s="38">
        <v>1600</v>
      </c>
      <c r="AY17" s="38">
        <v>1636</v>
      </c>
      <c r="AZ17" s="38">
        <v>1742</v>
      </c>
      <c r="BA17" s="38">
        <v>1850</v>
      </c>
      <c r="BB17" s="40">
        <v>742</v>
      </c>
      <c r="BC17" s="40">
        <v>783</v>
      </c>
      <c r="BD17" s="40">
        <v>834</v>
      </c>
      <c r="BE17" s="40">
        <v>1283</v>
      </c>
      <c r="BF17" s="40">
        <v>1264</v>
      </c>
      <c r="BG17" s="40">
        <v>1367</v>
      </c>
      <c r="BH17" s="40">
        <v>1398</v>
      </c>
      <c r="BI17" s="40">
        <v>1489</v>
      </c>
      <c r="BJ17" s="40">
        <v>1582</v>
      </c>
      <c r="BK17" s="40"/>
      <c r="BL17" s="40">
        <v>693</v>
      </c>
      <c r="BM17" s="40">
        <v>731</v>
      </c>
      <c r="BN17" s="40">
        <v>779</v>
      </c>
      <c r="BO17" s="40">
        <v>1199</v>
      </c>
      <c r="BP17" s="40">
        <v>1181</v>
      </c>
      <c r="BQ17" s="40">
        <v>1277</v>
      </c>
      <c r="BR17" s="40">
        <v>1306</v>
      </c>
      <c r="BS17" s="40">
        <v>1391</v>
      </c>
      <c r="BT17" s="40">
        <v>1478</v>
      </c>
      <c r="BV17" s="70">
        <f t="shared" si="13"/>
        <v>0.69161676646706582</v>
      </c>
      <c r="BW17" s="70">
        <f t="shared" si="14"/>
        <v>0.69157994323557237</v>
      </c>
      <c r="BX17" s="70">
        <f t="shared" si="15"/>
        <v>0.69182948490230911</v>
      </c>
      <c r="BY17" s="70">
        <f t="shared" si="16"/>
        <v>0.6938657407407407</v>
      </c>
      <c r="BZ17" s="70">
        <f t="shared" si="17"/>
        <v>0.69388954171562867</v>
      </c>
      <c r="CA17" s="70">
        <f t="shared" si="18"/>
        <v>0.69402173913043474</v>
      </c>
      <c r="CB17" s="70">
        <f t="shared" si="19"/>
        <v>0.69431153641679955</v>
      </c>
      <c r="CC17" s="70">
        <f t="shared" si="20"/>
        <v>0.69411177644710575</v>
      </c>
      <c r="CD17" s="70">
        <f t="shared" si="21"/>
        <v>0.69454887218045114</v>
      </c>
      <c r="CG17" s="40">
        <f t="shared" si="22"/>
        <v>260</v>
      </c>
      <c r="CH17" s="40">
        <f t="shared" si="23"/>
        <v>274</v>
      </c>
      <c r="CI17" s="40">
        <f t="shared" si="24"/>
        <v>292</v>
      </c>
      <c r="CJ17" s="40">
        <f t="shared" si="25"/>
        <v>445</v>
      </c>
      <c r="CK17" s="40">
        <f t="shared" si="26"/>
        <v>438</v>
      </c>
      <c r="CL17" s="40">
        <f t="shared" si="27"/>
        <v>473</v>
      </c>
      <c r="CM17" s="40">
        <f t="shared" si="28"/>
        <v>483</v>
      </c>
      <c r="CN17" s="40">
        <f t="shared" si="29"/>
        <v>515</v>
      </c>
      <c r="CO17" s="40">
        <f t="shared" si="30"/>
        <v>546</v>
      </c>
    </row>
    <row r="18" spans="1:93" ht="12.75" customHeight="1" x14ac:dyDescent="0.3">
      <c r="A18" s="150"/>
      <c r="B18" s="149"/>
      <c r="C18" s="51">
        <v>1.5</v>
      </c>
      <c r="D18" s="50">
        <f t="shared" si="32"/>
        <v>1499.95</v>
      </c>
      <c r="E18" s="50">
        <f t="shared" si="33"/>
        <v>1607.3700000000001</v>
      </c>
      <c r="F18" s="50">
        <f t="shared" si="34"/>
        <v>1714.79</v>
      </c>
      <c r="G18" s="50">
        <f t="shared" si="35"/>
        <v>2572.84</v>
      </c>
      <c r="H18" s="50">
        <f t="shared" si="36"/>
        <v>2532.23</v>
      </c>
      <c r="I18" s="50">
        <f t="shared" si="37"/>
        <v>2766.7200000000003</v>
      </c>
      <c r="J18" s="50">
        <f t="shared" si="38"/>
        <v>2826.98</v>
      </c>
      <c r="K18" s="50">
        <f t="shared" si="39"/>
        <v>3013</v>
      </c>
      <c r="L18" s="50">
        <f t="shared" si="40"/>
        <v>3226.53</v>
      </c>
      <c r="M18" s="57">
        <v>1.5</v>
      </c>
      <c r="N18" s="67"/>
      <c r="O18" s="8"/>
      <c r="Q18" s="103">
        <v>1145</v>
      </c>
      <c r="R18" s="103">
        <v>1227</v>
      </c>
      <c r="S18" s="103">
        <v>1309</v>
      </c>
      <c r="T18" s="103">
        <v>1964</v>
      </c>
      <c r="U18" s="103">
        <v>1933</v>
      </c>
      <c r="V18" s="103">
        <v>2112</v>
      </c>
      <c r="W18" s="103">
        <v>2158</v>
      </c>
      <c r="X18" s="103">
        <v>2300</v>
      </c>
      <c r="Y18" s="103">
        <v>2463</v>
      </c>
      <c r="AA18" s="40">
        <f t="shared" si="4"/>
        <v>1145</v>
      </c>
      <c r="AB18" s="40">
        <f t="shared" si="5"/>
        <v>1227</v>
      </c>
      <c r="AC18" s="40">
        <f t="shared" si="6"/>
        <v>1309</v>
      </c>
      <c r="AD18" s="40">
        <f t="shared" si="7"/>
        <v>1964</v>
      </c>
      <c r="AE18" s="40">
        <f t="shared" si="8"/>
        <v>1933</v>
      </c>
      <c r="AF18" s="40">
        <f t="shared" si="9"/>
        <v>2112</v>
      </c>
      <c r="AG18" s="40">
        <f t="shared" si="10"/>
        <v>2158</v>
      </c>
      <c r="AH18" s="40">
        <f t="shared" si="11"/>
        <v>2300</v>
      </c>
      <c r="AI18" s="40">
        <f t="shared" si="12"/>
        <v>2463</v>
      </c>
      <c r="AS18" s="38">
        <v>995</v>
      </c>
      <c r="AT18" s="38">
        <v>1067</v>
      </c>
      <c r="AU18" s="38">
        <v>1138</v>
      </c>
      <c r="AV18" s="38">
        <v>1708</v>
      </c>
      <c r="AW18" s="38">
        <v>1681</v>
      </c>
      <c r="AX18" s="38">
        <v>1836</v>
      </c>
      <c r="AY18" s="38">
        <v>1877</v>
      </c>
      <c r="AZ18" s="38">
        <v>2000</v>
      </c>
      <c r="BA18" s="38">
        <v>2141</v>
      </c>
      <c r="BB18" s="40">
        <v>848</v>
      </c>
      <c r="BC18" s="40">
        <v>910</v>
      </c>
      <c r="BD18" s="40">
        <v>971</v>
      </c>
      <c r="BE18" s="40">
        <v>1460</v>
      </c>
      <c r="BF18" s="40">
        <v>1436</v>
      </c>
      <c r="BG18" s="40">
        <v>1570</v>
      </c>
      <c r="BH18" s="40">
        <v>1605</v>
      </c>
      <c r="BI18" s="40">
        <v>1710</v>
      </c>
      <c r="BJ18" s="40">
        <v>1832</v>
      </c>
      <c r="BK18" s="40"/>
      <c r="BL18" s="40">
        <v>792</v>
      </c>
      <c r="BM18" s="40">
        <v>850</v>
      </c>
      <c r="BN18" s="40">
        <v>907</v>
      </c>
      <c r="BO18" s="40">
        <v>1364</v>
      </c>
      <c r="BP18" s="40">
        <v>1342</v>
      </c>
      <c r="BQ18" s="40">
        <v>1467</v>
      </c>
      <c r="BR18" s="40">
        <v>1500</v>
      </c>
      <c r="BS18" s="40">
        <v>1598</v>
      </c>
      <c r="BT18" s="40">
        <v>1712</v>
      </c>
      <c r="BV18" s="70">
        <f t="shared" si="13"/>
        <v>0.69170305676855892</v>
      </c>
      <c r="BW18" s="70">
        <f t="shared" si="14"/>
        <v>0.69274653626731864</v>
      </c>
      <c r="BX18" s="70">
        <f t="shared" si="15"/>
        <v>0.69289533995416352</v>
      </c>
      <c r="BY18" s="70">
        <f t="shared" si="16"/>
        <v>0.69450101832993894</v>
      </c>
      <c r="BZ18" s="70">
        <f t="shared" si="17"/>
        <v>0.69425763062597001</v>
      </c>
      <c r="CA18" s="70">
        <f t="shared" si="18"/>
        <v>0.69460227272727271</v>
      </c>
      <c r="CB18" s="70">
        <f t="shared" si="19"/>
        <v>0.69508804448563488</v>
      </c>
      <c r="CC18" s="70">
        <f t="shared" si="20"/>
        <v>0.69478260869565223</v>
      </c>
      <c r="CD18" s="70">
        <f t="shared" si="21"/>
        <v>0.69508729192042229</v>
      </c>
      <c r="CG18" s="40">
        <f t="shared" si="22"/>
        <v>297</v>
      </c>
      <c r="CH18" s="40">
        <f t="shared" si="23"/>
        <v>317</v>
      </c>
      <c r="CI18" s="40">
        <f t="shared" si="24"/>
        <v>338</v>
      </c>
      <c r="CJ18" s="40">
        <f t="shared" si="25"/>
        <v>504</v>
      </c>
      <c r="CK18" s="40">
        <f t="shared" si="26"/>
        <v>497</v>
      </c>
      <c r="CL18" s="40">
        <f t="shared" si="27"/>
        <v>542</v>
      </c>
      <c r="CM18" s="40">
        <f t="shared" si="28"/>
        <v>553</v>
      </c>
      <c r="CN18" s="40">
        <f t="shared" si="29"/>
        <v>590</v>
      </c>
      <c r="CO18" s="40">
        <f t="shared" si="30"/>
        <v>631</v>
      </c>
    </row>
    <row r="19" spans="1:93" ht="12.75" customHeight="1" x14ac:dyDescent="0.3">
      <c r="A19" s="150"/>
      <c r="B19" s="149"/>
      <c r="C19" s="43">
        <v>2</v>
      </c>
      <c r="D19" s="46">
        <f t="shared" si="32"/>
        <v>1685.97</v>
      </c>
      <c r="E19" s="46">
        <f t="shared" si="33"/>
        <v>1831.38</v>
      </c>
      <c r="F19" s="46">
        <f t="shared" si="34"/>
        <v>1953.21</v>
      </c>
      <c r="G19" s="46">
        <f t="shared" si="35"/>
        <v>2895.1</v>
      </c>
      <c r="H19" s="46">
        <f t="shared" si="36"/>
        <v>2846.63</v>
      </c>
      <c r="I19" s="46">
        <f t="shared" si="37"/>
        <v>3123.04</v>
      </c>
      <c r="J19" s="46">
        <f t="shared" si="38"/>
        <v>3197.71</v>
      </c>
      <c r="K19" s="46">
        <f t="shared" si="39"/>
        <v>3400.76</v>
      </c>
      <c r="L19" s="46">
        <f t="shared" si="40"/>
        <v>3674.55</v>
      </c>
      <c r="M19" s="58">
        <v>2</v>
      </c>
      <c r="N19" s="67"/>
      <c r="O19" s="8"/>
      <c r="Q19" s="103">
        <v>1287</v>
      </c>
      <c r="R19" s="103">
        <v>1398</v>
      </c>
      <c r="S19" s="103">
        <v>1491</v>
      </c>
      <c r="T19" s="103">
        <v>2210</v>
      </c>
      <c r="U19" s="103">
        <v>2173</v>
      </c>
      <c r="V19" s="103">
        <v>2384</v>
      </c>
      <c r="W19" s="103">
        <v>2441</v>
      </c>
      <c r="X19" s="103">
        <v>2596</v>
      </c>
      <c r="Y19" s="103">
        <v>2805</v>
      </c>
      <c r="AA19" s="40">
        <f t="shared" si="4"/>
        <v>1287</v>
      </c>
      <c r="AB19" s="40">
        <f t="shared" si="5"/>
        <v>1398</v>
      </c>
      <c r="AC19" s="40">
        <f t="shared" si="6"/>
        <v>1491</v>
      </c>
      <c r="AD19" s="40">
        <f t="shared" si="7"/>
        <v>2210</v>
      </c>
      <c r="AE19" s="40">
        <f t="shared" si="8"/>
        <v>2173</v>
      </c>
      <c r="AF19" s="40">
        <f t="shared" si="9"/>
        <v>2384</v>
      </c>
      <c r="AG19" s="40">
        <f t="shared" si="10"/>
        <v>2441</v>
      </c>
      <c r="AH19" s="40">
        <f t="shared" si="11"/>
        <v>2596</v>
      </c>
      <c r="AI19" s="40">
        <f t="shared" si="12"/>
        <v>2805</v>
      </c>
      <c r="AS19" s="38">
        <v>1119</v>
      </c>
      <c r="AT19" s="38">
        <v>1216</v>
      </c>
      <c r="AU19" s="38">
        <v>1297</v>
      </c>
      <c r="AV19" s="38">
        <v>1922</v>
      </c>
      <c r="AW19" s="38">
        <v>1890</v>
      </c>
      <c r="AX19" s="38">
        <v>2073</v>
      </c>
      <c r="AY19" s="38">
        <v>2123</v>
      </c>
      <c r="AZ19" s="38">
        <v>2257</v>
      </c>
      <c r="BA19" s="38">
        <v>2439</v>
      </c>
      <c r="BB19" s="40">
        <v>955</v>
      </c>
      <c r="BC19" s="40">
        <v>1037</v>
      </c>
      <c r="BD19" s="40">
        <v>1107</v>
      </c>
      <c r="BE19" s="40">
        <v>1644</v>
      </c>
      <c r="BF19" s="40">
        <v>1616</v>
      </c>
      <c r="BG19" s="40">
        <v>1773</v>
      </c>
      <c r="BH19" s="40">
        <v>1816</v>
      </c>
      <c r="BI19" s="40">
        <v>1931</v>
      </c>
      <c r="BJ19" s="40">
        <v>2087</v>
      </c>
      <c r="BK19" s="40"/>
      <c r="BL19" s="40">
        <v>892</v>
      </c>
      <c r="BM19" s="40">
        <v>969</v>
      </c>
      <c r="BN19" s="40">
        <v>1034</v>
      </c>
      <c r="BO19" s="40">
        <v>1536</v>
      </c>
      <c r="BP19" s="40">
        <v>1510</v>
      </c>
      <c r="BQ19" s="40">
        <v>1657</v>
      </c>
      <c r="BR19" s="40">
        <v>1697</v>
      </c>
      <c r="BS19" s="40">
        <v>1804</v>
      </c>
      <c r="BT19" s="40">
        <v>1950</v>
      </c>
      <c r="BV19" s="70">
        <f t="shared" si="13"/>
        <v>0.69308469308469312</v>
      </c>
      <c r="BW19" s="70">
        <f t="shared" si="14"/>
        <v>0.69313304721030045</v>
      </c>
      <c r="BX19" s="70">
        <f t="shared" si="15"/>
        <v>0.6934942991281019</v>
      </c>
      <c r="BY19" s="70">
        <f t="shared" si="16"/>
        <v>0.69502262443438911</v>
      </c>
      <c r="BZ19" s="70">
        <f t="shared" si="17"/>
        <v>0.69489185457892311</v>
      </c>
      <c r="CA19" s="70">
        <f t="shared" si="18"/>
        <v>0.6950503355704698</v>
      </c>
      <c r="CB19" s="70">
        <f t="shared" si="19"/>
        <v>0.69520688242523554</v>
      </c>
      <c r="CC19" s="70">
        <f t="shared" si="20"/>
        <v>0.69491525423728817</v>
      </c>
      <c r="CD19" s="70">
        <f t="shared" si="21"/>
        <v>0.69518716577540107</v>
      </c>
      <c r="CG19" s="40">
        <f t="shared" si="22"/>
        <v>332</v>
      </c>
      <c r="CH19" s="40">
        <f t="shared" si="23"/>
        <v>361</v>
      </c>
      <c r="CI19" s="40">
        <f t="shared" si="24"/>
        <v>384</v>
      </c>
      <c r="CJ19" s="40">
        <f t="shared" si="25"/>
        <v>566</v>
      </c>
      <c r="CK19" s="40">
        <f t="shared" si="26"/>
        <v>557</v>
      </c>
      <c r="CL19" s="40">
        <f t="shared" si="27"/>
        <v>611</v>
      </c>
      <c r="CM19" s="40">
        <f t="shared" si="28"/>
        <v>625</v>
      </c>
      <c r="CN19" s="40">
        <f t="shared" si="29"/>
        <v>665</v>
      </c>
      <c r="CO19" s="40">
        <f t="shared" si="30"/>
        <v>718</v>
      </c>
    </row>
    <row r="20" spans="1:93" ht="12.75" customHeight="1" x14ac:dyDescent="0.3">
      <c r="A20" s="150"/>
      <c r="B20" s="149"/>
      <c r="C20" s="51">
        <v>2.5</v>
      </c>
      <c r="D20" s="50">
        <f t="shared" si="32"/>
        <v>1873.3000000000002</v>
      </c>
      <c r="E20" s="50">
        <f t="shared" si="33"/>
        <v>2055.39</v>
      </c>
      <c r="F20" s="50">
        <f t="shared" si="34"/>
        <v>2195.56</v>
      </c>
      <c r="G20" s="50">
        <f t="shared" si="35"/>
        <v>3216.05</v>
      </c>
      <c r="H20" s="50">
        <f t="shared" si="36"/>
        <v>3166.27</v>
      </c>
      <c r="I20" s="50">
        <f t="shared" si="37"/>
        <v>3478.05</v>
      </c>
      <c r="J20" s="50">
        <f t="shared" si="38"/>
        <v>3569.75</v>
      </c>
      <c r="K20" s="50">
        <f t="shared" si="39"/>
        <v>3787.21</v>
      </c>
      <c r="L20" s="50">
        <f t="shared" si="40"/>
        <v>4113.4000000000005</v>
      </c>
      <c r="M20" s="57">
        <v>2.5</v>
      </c>
      <c r="N20" s="67"/>
      <c r="O20" s="8"/>
      <c r="Q20" s="103">
        <v>1430</v>
      </c>
      <c r="R20" s="103">
        <v>1569</v>
      </c>
      <c r="S20" s="103">
        <v>1676</v>
      </c>
      <c r="T20" s="103">
        <v>2455</v>
      </c>
      <c r="U20" s="103">
        <v>2417</v>
      </c>
      <c r="V20" s="103">
        <v>2655</v>
      </c>
      <c r="W20" s="103">
        <v>2725</v>
      </c>
      <c r="X20" s="103">
        <v>2891</v>
      </c>
      <c r="Y20" s="103">
        <v>3140</v>
      </c>
      <c r="AA20" s="40">
        <f t="shared" si="4"/>
        <v>1430</v>
      </c>
      <c r="AB20" s="40">
        <f t="shared" si="5"/>
        <v>1569</v>
      </c>
      <c r="AC20" s="40">
        <f t="shared" si="6"/>
        <v>1676</v>
      </c>
      <c r="AD20" s="40">
        <f t="shared" si="7"/>
        <v>2455</v>
      </c>
      <c r="AE20" s="40">
        <f t="shared" si="8"/>
        <v>2417</v>
      </c>
      <c r="AF20" s="40">
        <f t="shared" si="9"/>
        <v>2655</v>
      </c>
      <c r="AG20" s="40">
        <f t="shared" si="10"/>
        <v>2725</v>
      </c>
      <c r="AH20" s="40">
        <f t="shared" si="11"/>
        <v>2891</v>
      </c>
      <c r="AI20" s="40">
        <f t="shared" si="12"/>
        <v>3140</v>
      </c>
      <c r="AS20" s="38">
        <v>1244</v>
      </c>
      <c r="AT20" s="38">
        <v>1364</v>
      </c>
      <c r="AU20" s="38">
        <v>1457</v>
      </c>
      <c r="AV20" s="38">
        <v>2134</v>
      </c>
      <c r="AW20" s="38">
        <v>2102</v>
      </c>
      <c r="AX20" s="38">
        <v>2308</v>
      </c>
      <c r="AY20" s="38">
        <v>2370</v>
      </c>
      <c r="AZ20" s="38">
        <v>2514</v>
      </c>
      <c r="BA20" s="38">
        <v>2731</v>
      </c>
      <c r="BB20" s="40">
        <v>1061</v>
      </c>
      <c r="BC20" s="40">
        <v>1165</v>
      </c>
      <c r="BD20" s="40">
        <v>1244</v>
      </c>
      <c r="BE20" s="40">
        <v>1826</v>
      </c>
      <c r="BF20" s="40">
        <v>1798</v>
      </c>
      <c r="BG20" s="40">
        <v>1975</v>
      </c>
      <c r="BH20" s="40">
        <v>2028</v>
      </c>
      <c r="BI20" s="40">
        <v>2151</v>
      </c>
      <c r="BJ20" s="40">
        <v>2337</v>
      </c>
      <c r="BK20" s="40"/>
      <c r="BL20" s="40">
        <v>991</v>
      </c>
      <c r="BM20" s="40">
        <v>1088</v>
      </c>
      <c r="BN20" s="40">
        <v>1162</v>
      </c>
      <c r="BO20" s="40">
        <v>1706</v>
      </c>
      <c r="BP20" s="40">
        <v>1680</v>
      </c>
      <c r="BQ20" s="40">
        <v>1845</v>
      </c>
      <c r="BR20" s="40">
        <v>1895</v>
      </c>
      <c r="BS20" s="40">
        <v>2010</v>
      </c>
      <c r="BT20" s="40">
        <v>2184</v>
      </c>
      <c r="BV20" s="70">
        <f t="shared" si="13"/>
        <v>0.69300699300699298</v>
      </c>
      <c r="BW20" s="70">
        <f t="shared" si="14"/>
        <v>0.69343530911408535</v>
      </c>
      <c r="BX20" s="70">
        <f t="shared" si="15"/>
        <v>0.69331742243436756</v>
      </c>
      <c r="BY20" s="70">
        <f t="shared" si="16"/>
        <v>0.69490835030549902</v>
      </c>
      <c r="BZ20" s="70">
        <f t="shared" si="17"/>
        <v>0.69507654116673567</v>
      </c>
      <c r="CA20" s="70">
        <f t="shared" si="18"/>
        <v>0.69491525423728817</v>
      </c>
      <c r="CB20" s="70">
        <f t="shared" si="19"/>
        <v>0.69541284403669723</v>
      </c>
      <c r="CC20" s="70">
        <f t="shared" si="20"/>
        <v>0.69526115530958144</v>
      </c>
      <c r="CD20" s="70">
        <f t="shared" si="21"/>
        <v>0.69554140127388531</v>
      </c>
      <c r="CG20" s="40">
        <f t="shared" si="22"/>
        <v>369</v>
      </c>
      <c r="CH20" s="40">
        <f t="shared" si="23"/>
        <v>404</v>
      </c>
      <c r="CI20" s="40">
        <f t="shared" si="24"/>
        <v>432</v>
      </c>
      <c r="CJ20" s="40">
        <f t="shared" si="25"/>
        <v>629</v>
      </c>
      <c r="CK20" s="40">
        <f t="shared" si="26"/>
        <v>619</v>
      </c>
      <c r="CL20" s="40">
        <f t="shared" si="27"/>
        <v>680</v>
      </c>
      <c r="CM20" s="40">
        <f t="shared" si="28"/>
        <v>697</v>
      </c>
      <c r="CN20" s="40">
        <f t="shared" si="29"/>
        <v>740</v>
      </c>
      <c r="CO20" s="40">
        <f t="shared" si="30"/>
        <v>803</v>
      </c>
    </row>
    <row r="21" spans="1:93" ht="12.75" customHeight="1" x14ac:dyDescent="0.3">
      <c r="A21" s="150"/>
      <c r="B21" s="149"/>
      <c r="C21" s="43">
        <v>3</v>
      </c>
      <c r="D21" s="46">
        <f t="shared" si="32"/>
        <v>2114.34</v>
      </c>
      <c r="E21" s="46">
        <f t="shared" si="33"/>
        <v>2337.04</v>
      </c>
      <c r="F21" s="46">
        <f t="shared" si="34"/>
        <v>2490.31</v>
      </c>
      <c r="G21" s="46">
        <f t="shared" si="35"/>
        <v>3505.56</v>
      </c>
      <c r="H21" s="46">
        <f t="shared" si="36"/>
        <v>3442.6800000000003</v>
      </c>
      <c r="I21" s="46">
        <f t="shared" si="37"/>
        <v>3772.8</v>
      </c>
      <c r="J21" s="46">
        <f t="shared" si="38"/>
        <v>3893.32</v>
      </c>
      <c r="K21" s="46">
        <f t="shared" si="39"/>
        <v>4157.9400000000005</v>
      </c>
      <c r="L21" s="46">
        <f t="shared" si="40"/>
        <v>4489.37</v>
      </c>
      <c r="M21" s="58">
        <v>3</v>
      </c>
      <c r="N21" s="67"/>
      <c r="O21" s="8"/>
      <c r="Q21" s="103">
        <v>1614</v>
      </c>
      <c r="R21" s="103">
        <v>1784</v>
      </c>
      <c r="S21" s="103">
        <v>1901</v>
      </c>
      <c r="T21" s="103">
        <v>2676</v>
      </c>
      <c r="U21" s="103">
        <v>2628</v>
      </c>
      <c r="V21" s="103">
        <v>2880</v>
      </c>
      <c r="W21" s="103">
        <v>2972</v>
      </c>
      <c r="X21" s="103">
        <v>3174</v>
      </c>
      <c r="Y21" s="103">
        <v>3427</v>
      </c>
      <c r="AA21" s="40">
        <f t="shared" si="4"/>
        <v>1614</v>
      </c>
      <c r="AB21" s="40">
        <f t="shared" si="5"/>
        <v>1784</v>
      </c>
      <c r="AC21" s="40">
        <f t="shared" si="6"/>
        <v>1901</v>
      </c>
      <c r="AD21" s="40">
        <f t="shared" si="7"/>
        <v>2676</v>
      </c>
      <c r="AE21" s="40">
        <f t="shared" si="8"/>
        <v>2628</v>
      </c>
      <c r="AF21" s="40">
        <f t="shared" si="9"/>
        <v>2880</v>
      </c>
      <c r="AG21" s="40">
        <f t="shared" si="10"/>
        <v>2972</v>
      </c>
      <c r="AH21" s="40">
        <f t="shared" si="11"/>
        <v>3174</v>
      </c>
      <c r="AI21" s="40">
        <f t="shared" si="12"/>
        <v>3427</v>
      </c>
      <c r="AS21" s="38">
        <v>1404</v>
      </c>
      <c r="AT21" s="38">
        <v>1551</v>
      </c>
      <c r="AU21" s="38">
        <v>1653</v>
      </c>
      <c r="AV21" s="38">
        <v>2327</v>
      </c>
      <c r="AW21" s="38">
        <v>2285</v>
      </c>
      <c r="AX21" s="38">
        <v>2504</v>
      </c>
      <c r="AY21" s="38">
        <v>2584</v>
      </c>
      <c r="AZ21" s="38">
        <v>2760</v>
      </c>
      <c r="BA21" s="38">
        <v>2980</v>
      </c>
      <c r="BB21" s="40">
        <v>1199</v>
      </c>
      <c r="BC21" s="40">
        <v>1325</v>
      </c>
      <c r="BD21" s="40">
        <v>1413</v>
      </c>
      <c r="BE21" s="40">
        <v>1991</v>
      </c>
      <c r="BF21" s="40">
        <v>1955</v>
      </c>
      <c r="BG21" s="40">
        <v>2143</v>
      </c>
      <c r="BH21" s="40">
        <v>2212</v>
      </c>
      <c r="BI21" s="40">
        <v>2362</v>
      </c>
      <c r="BJ21" s="40">
        <v>2551</v>
      </c>
      <c r="BK21" s="40"/>
      <c r="BL21" s="40">
        <v>1120</v>
      </c>
      <c r="BM21" s="40">
        <v>1238</v>
      </c>
      <c r="BN21" s="40">
        <v>1320</v>
      </c>
      <c r="BO21" s="40">
        <v>1860</v>
      </c>
      <c r="BP21" s="40">
        <v>1827</v>
      </c>
      <c r="BQ21" s="40">
        <v>2002</v>
      </c>
      <c r="BR21" s="40">
        <v>2067</v>
      </c>
      <c r="BS21" s="40">
        <v>2207</v>
      </c>
      <c r="BT21" s="40">
        <v>2384</v>
      </c>
      <c r="BV21" s="70">
        <f t="shared" si="13"/>
        <v>0.69392812887236677</v>
      </c>
      <c r="BW21" s="70">
        <f t="shared" si="14"/>
        <v>0.69394618834080712</v>
      </c>
      <c r="BX21" s="70">
        <f t="shared" si="15"/>
        <v>0.6943713834823777</v>
      </c>
      <c r="BY21" s="70">
        <f t="shared" si="16"/>
        <v>0.69506726457399104</v>
      </c>
      <c r="BZ21" s="70">
        <f t="shared" si="17"/>
        <v>0.6952054794520548</v>
      </c>
      <c r="CA21" s="70">
        <f t="shared" si="18"/>
        <v>0.69513888888888886</v>
      </c>
      <c r="CB21" s="70">
        <f t="shared" si="19"/>
        <v>0.69549125168236881</v>
      </c>
      <c r="CC21" s="70">
        <f t="shared" si="20"/>
        <v>0.69533711405166987</v>
      </c>
      <c r="CD21" s="70">
        <f t="shared" si="21"/>
        <v>0.69565217391304346</v>
      </c>
      <c r="CG21" s="40">
        <f t="shared" si="22"/>
        <v>415</v>
      </c>
      <c r="CH21" s="40">
        <f t="shared" si="23"/>
        <v>459</v>
      </c>
      <c r="CI21" s="40">
        <f t="shared" si="24"/>
        <v>488</v>
      </c>
      <c r="CJ21" s="40">
        <f t="shared" si="25"/>
        <v>685</v>
      </c>
      <c r="CK21" s="40">
        <f t="shared" si="26"/>
        <v>673</v>
      </c>
      <c r="CL21" s="40">
        <f t="shared" si="27"/>
        <v>737</v>
      </c>
      <c r="CM21" s="40">
        <f t="shared" si="28"/>
        <v>760</v>
      </c>
      <c r="CN21" s="40">
        <f t="shared" si="29"/>
        <v>812</v>
      </c>
      <c r="CO21" s="40">
        <f t="shared" si="30"/>
        <v>876</v>
      </c>
    </row>
    <row r="22" spans="1:93" ht="12.75" customHeight="1" x14ac:dyDescent="0.3">
      <c r="A22" s="150"/>
      <c r="B22" s="149"/>
      <c r="C22" s="51">
        <v>3.5</v>
      </c>
      <c r="D22" s="50">
        <f t="shared" si="32"/>
        <v>2275.4700000000003</v>
      </c>
      <c r="E22" s="50">
        <f t="shared" si="33"/>
        <v>2517.8200000000002</v>
      </c>
      <c r="F22" s="50">
        <f t="shared" si="34"/>
        <v>2682.88</v>
      </c>
      <c r="G22" s="50">
        <f t="shared" si="35"/>
        <v>3792.4500000000003</v>
      </c>
      <c r="H22" s="50">
        <f t="shared" si="36"/>
        <v>3720.4</v>
      </c>
      <c r="I22" s="50">
        <f t="shared" si="37"/>
        <v>4074.1000000000004</v>
      </c>
      <c r="J22" s="50">
        <f t="shared" si="38"/>
        <v>4232.6100000000006</v>
      </c>
      <c r="K22" s="50">
        <f t="shared" si="39"/>
        <v>4527.3600000000006</v>
      </c>
      <c r="L22" s="50">
        <f t="shared" si="40"/>
        <v>4898.09</v>
      </c>
      <c r="M22" s="57">
        <v>3.5</v>
      </c>
      <c r="N22" s="67"/>
      <c r="O22" s="8"/>
      <c r="Q22" s="103">
        <v>1737</v>
      </c>
      <c r="R22" s="103">
        <v>1922</v>
      </c>
      <c r="S22" s="103">
        <v>2048</v>
      </c>
      <c r="T22" s="103">
        <v>2895</v>
      </c>
      <c r="U22" s="103">
        <v>2840</v>
      </c>
      <c r="V22" s="103">
        <v>3110</v>
      </c>
      <c r="W22" s="103">
        <v>3231</v>
      </c>
      <c r="X22" s="103">
        <v>3456</v>
      </c>
      <c r="Y22" s="103">
        <v>3739</v>
      </c>
      <c r="AA22" s="40">
        <f t="shared" si="4"/>
        <v>1737</v>
      </c>
      <c r="AB22" s="40">
        <f t="shared" si="5"/>
        <v>1922</v>
      </c>
      <c r="AC22" s="40">
        <f t="shared" si="6"/>
        <v>2048</v>
      </c>
      <c r="AD22" s="40">
        <f t="shared" si="7"/>
        <v>2895</v>
      </c>
      <c r="AE22" s="40">
        <f t="shared" si="8"/>
        <v>2840</v>
      </c>
      <c r="AF22" s="40">
        <f t="shared" si="9"/>
        <v>3110</v>
      </c>
      <c r="AG22" s="40">
        <f t="shared" si="10"/>
        <v>3231</v>
      </c>
      <c r="AH22" s="40">
        <f t="shared" si="11"/>
        <v>3456</v>
      </c>
      <c r="AI22" s="40">
        <f t="shared" si="12"/>
        <v>3739</v>
      </c>
      <c r="AS22" s="38">
        <v>1510</v>
      </c>
      <c r="AT22" s="38">
        <v>1672</v>
      </c>
      <c r="AU22" s="38">
        <v>1781</v>
      </c>
      <c r="AV22" s="38">
        <v>2517</v>
      </c>
      <c r="AW22" s="38">
        <v>2470</v>
      </c>
      <c r="AX22" s="38">
        <v>2704</v>
      </c>
      <c r="AY22" s="38">
        <v>2810</v>
      </c>
      <c r="AZ22" s="38">
        <v>3006</v>
      </c>
      <c r="BA22" s="38">
        <v>3251</v>
      </c>
      <c r="BB22" s="40">
        <v>1290</v>
      </c>
      <c r="BC22" s="40">
        <v>1429</v>
      </c>
      <c r="BD22" s="40">
        <v>1522</v>
      </c>
      <c r="BE22" s="40">
        <v>2154</v>
      </c>
      <c r="BF22" s="40">
        <v>2113</v>
      </c>
      <c r="BG22" s="40">
        <v>2314</v>
      </c>
      <c r="BH22" s="40">
        <v>2405</v>
      </c>
      <c r="BI22" s="40">
        <v>2573</v>
      </c>
      <c r="BJ22" s="40">
        <v>2784</v>
      </c>
      <c r="BK22" s="40"/>
      <c r="BL22" s="40">
        <v>1205</v>
      </c>
      <c r="BM22" s="40">
        <v>1335</v>
      </c>
      <c r="BN22" s="40">
        <v>1422</v>
      </c>
      <c r="BO22" s="40">
        <v>2013</v>
      </c>
      <c r="BP22" s="40">
        <v>1974</v>
      </c>
      <c r="BQ22" s="40">
        <v>2162</v>
      </c>
      <c r="BR22" s="40">
        <v>2247</v>
      </c>
      <c r="BS22" s="40">
        <v>2404</v>
      </c>
      <c r="BT22" s="40">
        <v>2601</v>
      </c>
      <c r="BV22" s="70">
        <f t="shared" si="13"/>
        <v>0.69372481289579735</v>
      </c>
      <c r="BW22" s="70">
        <f t="shared" si="14"/>
        <v>0.69458896982310092</v>
      </c>
      <c r="BX22" s="70">
        <f t="shared" si="15"/>
        <v>0.6943359375</v>
      </c>
      <c r="BY22" s="70">
        <f t="shared" si="16"/>
        <v>0.6953367875647668</v>
      </c>
      <c r="BZ22" s="70">
        <f t="shared" si="17"/>
        <v>0.69507042253521123</v>
      </c>
      <c r="CA22" s="70">
        <f t="shared" si="18"/>
        <v>0.69517684887459807</v>
      </c>
      <c r="CB22" s="70">
        <f t="shared" si="19"/>
        <v>0.69545032497678738</v>
      </c>
      <c r="CC22" s="70">
        <f t="shared" si="20"/>
        <v>0.69560185185185186</v>
      </c>
      <c r="CD22" s="70">
        <f t="shared" si="21"/>
        <v>0.69564054560042787</v>
      </c>
      <c r="CG22" s="40">
        <f t="shared" si="22"/>
        <v>447</v>
      </c>
      <c r="CH22" s="40">
        <f t="shared" si="23"/>
        <v>493</v>
      </c>
      <c r="CI22" s="40">
        <f t="shared" si="24"/>
        <v>526</v>
      </c>
      <c r="CJ22" s="40">
        <f t="shared" si="25"/>
        <v>741</v>
      </c>
      <c r="CK22" s="40">
        <f t="shared" si="26"/>
        <v>727</v>
      </c>
      <c r="CL22" s="40">
        <f t="shared" si="27"/>
        <v>796</v>
      </c>
      <c r="CM22" s="40">
        <f t="shared" si="28"/>
        <v>826</v>
      </c>
      <c r="CN22" s="40">
        <f t="shared" si="29"/>
        <v>883</v>
      </c>
      <c r="CO22" s="40">
        <f t="shared" si="30"/>
        <v>955</v>
      </c>
    </row>
    <row r="23" spans="1:93" ht="12.75" customHeight="1" x14ac:dyDescent="0.3">
      <c r="A23" s="150"/>
      <c r="B23" s="149"/>
      <c r="C23" s="43">
        <v>4</v>
      </c>
      <c r="D23" s="46">
        <f t="shared" si="32"/>
        <v>2436.6</v>
      </c>
      <c r="E23" s="46">
        <f t="shared" si="33"/>
        <v>2701.2200000000003</v>
      </c>
      <c r="F23" s="46">
        <f t="shared" si="34"/>
        <v>2879.38</v>
      </c>
      <c r="G23" s="46">
        <f t="shared" si="35"/>
        <v>4080.65</v>
      </c>
      <c r="H23" s="46">
        <f t="shared" si="36"/>
        <v>4000.7400000000002</v>
      </c>
      <c r="I23" s="46">
        <f t="shared" si="37"/>
        <v>4372.78</v>
      </c>
      <c r="J23" s="46">
        <f t="shared" si="38"/>
        <v>4574.5200000000004</v>
      </c>
      <c r="K23" s="46">
        <f t="shared" si="39"/>
        <v>4898.09</v>
      </c>
      <c r="L23" s="46">
        <f t="shared" si="40"/>
        <v>5306.81</v>
      </c>
      <c r="M23" s="58">
        <v>4</v>
      </c>
      <c r="N23" s="67"/>
      <c r="O23" s="8"/>
      <c r="Q23" s="103">
        <v>1860</v>
      </c>
      <c r="R23" s="103">
        <v>2062</v>
      </c>
      <c r="S23" s="103">
        <v>2198</v>
      </c>
      <c r="T23" s="103">
        <v>3115</v>
      </c>
      <c r="U23" s="103">
        <v>3054</v>
      </c>
      <c r="V23" s="103">
        <v>3338</v>
      </c>
      <c r="W23" s="103">
        <v>3492</v>
      </c>
      <c r="X23" s="103">
        <v>3739</v>
      </c>
      <c r="Y23" s="103">
        <v>4051</v>
      </c>
      <c r="AA23" s="40">
        <f t="shared" si="4"/>
        <v>1860</v>
      </c>
      <c r="AB23" s="40">
        <f t="shared" si="5"/>
        <v>2062</v>
      </c>
      <c r="AC23" s="40">
        <f t="shared" si="6"/>
        <v>2198</v>
      </c>
      <c r="AD23" s="40">
        <f t="shared" si="7"/>
        <v>3115</v>
      </c>
      <c r="AE23" s="40">
        <f t="shared" si="8"/>
        <v>3054</v>
      </c>
      <c r="AF23" s="40">
        <f t="shared" si="9"/>
        <v>3338</v>
      </c>
      <c r="AG23" s="40">
        <f t="shared" si="10"/>
        <v>3492</v>
      </c>
      <c r="AH23" s="40">
        <f t="shared" si="11"/>
        <v>3739</v>
      </c>
      <c r="AI23" s="40">
        <f t="shared" si="12"/>
        <v>4051</v>
      </c>
      <c r="AS23" s="38">
        <v>1617</v>
      </c>
      <c r="AT23" s="38">
        <v>1793</v>
      </c>
      <c r="AU23" s="38">
        <v>1912</v>
      </c>
      <c r="AV23" s="38">
        <v>2709</v>
      </c>
      <c r="AW23" s="38">
        <v>2655</v>
      </c>
      <c r="AX23" s="38">
        <v>2902</v>
      </c>
      <c r="AY23" s="38">
        <v>3037</v>
      </c>
      <c r="AZ23" s="38">
        <v>3251</v>
      </c>
      <c r="BA23" s="38">
        <v>3523</v>
      </c>
      <c r="BB23" s="40">
        <v>1382</v>
      </c>
      <c r="BC23" s="40">
        <v>1533</v>
      </c>
      <c r="BD23" s="40">
        <v>1635</v>
      </c>
      <c r="BE23" s="40">
        <v>2319</v>
      </c>
      <c r="BF23" s="40">
        <v>2272</v>
      </c>
      <c r="BG23" s="40">
        <v>2485</v>
      </c>
      <c r="BH23" s="40">
        <v>2600</v>
      </c>
      <c r="BI23" s="40">
        <v>2784</v>
      </c>
      <c r="BJ23" s="40">
        <v>3017</v>
      </c>
      <c r="BK23" s="40"/>
      <c r="BL23" s="40">
        <v>1291</v>
      </c>
      <c r="BM23" s="40">
        <v>1432</v>
      </c>
      <c r="BN23" s="40">
        <v>1528</v>
      </c>
      <c r="BO23" s="40">
        <v>2167</v>
      </c>
      <c r="BP23" s="40">
        <v>2123</v>
      </c>
      <c r="BQ23" s="40">
        <v>2322</v>
      </c>
      <c r="BR23" s="40">
        <v>2429</v>
      </c>
      <c r="BS23" s="40">
        <v>2601</v>
      </c>
      <c r="BT23" s="40">
        <v>2819</v>
      </c>
      <c r="BV23" s="70">
        <f t="shared" si="13"/>
        <v>0.69408602150537635</v>
      </c>
      <c r="BW23" s="70">
        <f t="shared" si="14"/>
        <v>0.69447138700290978</v>
      </c>
      <c r="BX23" s="70">
        <f t="shared" si="15"/>
        <v>0.69517743403093724</v>
      </c>
      <c r="BY23" s="70">
        <f t="shared" si="16"/>
        <v>0.69566613162118784</v>
      </c>
      <c r="BZ23" s="70">
        <f t="shared" si="17"/>
        <v>0.69515389652914206</v>
      </c>
      <c r="CA23" s="70">
        <f t="shared" si="18"/>
        <v>0.69562612342720187</v>
      </c>
      <c r="CB23" s="70">
        <f t="shared" si="19"/>
        <v>0.69558991981672391</v>
      </c>
      <c r="CC23" s="70">
        <f t="shared" si="20"/>
        <v>0.69564054560042787</v>
      </c>
      <c r="CD23" s="70">
        <f t="shared" si="21"/>
        <v>0.69587756109602572</v>
      </c>
      <c r="CG23" s="40">
        <f t="shared" si="22"/>
        <v>478</v>
      </c>
      <c r="CH23" s="40">
        <f t="shared" si="23"/>
        <v>529</v>
      </c>
      <c r="CI23" s="40">
        <f t="shared" si="24"/>
        <v>563</v>
      </c>
      <c r="CJ23" s="40">
        <f t="shared" si="25"/>
        <v>796</v>
      </c>
      <c r="CK23" s="40">
        <f t="shared" si="26"/>
        <v>782</v>
      </c>
      <c r="CL23" s="40">
        <f t="shared" si="27"/>
        <v>853</v>
      </c>
      <c r="CM23" s="40">
        <f t="shared" si="28"/>
        <v>892</v>
      </c>
      <c r="CN23" s="40">
        <f t="shared" si="29"/>
        <v>955</v>
      </c>
      <c r="CO23" s="40">
        <f t="shared" si="30"/>
        <v>1034</v>
      </c>
    </row>
    <row r="24" spans="1:93" ht="12.75" customHeight="1" x14ac:dyDescent="0.3">
      <c r="A24" s="150"/>
      <c r="B24" s="149"/>
      <c r="C24" s="51">
        <v>4.5</v>
      </c>
      <c r="D24" s="50">
        <f t="shared" si="32"/>
        <v>2599.04</v>
      </c>
      <c r="E24" s="50">
        <f t="shared" si="33"/>
        <v>2883.31</v>
      </c>
      <c r="F24" s="50">
        <f t="shared" si="34"/>
        <v>3074.57</v>
      </c>
      <c r="G24" s="50">
        <f t="shared" si="35"/>
        <v>4368.8500000000004</v>
      </c>
      <c r="H24" s="50">
        <f t="shared" si="36"/>
        <v>4274.53</v>
      </c>
      <c r="I24" s="50">
        <f t="shared" si="37"/>
        <v>4672.7700000000004</v>
      </c>
      <c r="J24" s="50">
        <f t="shared" si="38"/>
        <v>4913.8100000000004</v>
      </c>
      <c r="K24" s="50">
        <f t="shared" si="39"/>
        <v>5264.89</v>
      </c>
      <c r="L24" s="50">
        <f t="shared" si="40"/>
        <v>5714.22</v>
      </c>
      <c r="M24" s="57">
        <v>4.5</v>
      </c>
      <c r="N24" s="67"/>
      <c r="O24" s="8"/>
      <c r="Q24" s="103">
        <v>1984</v>
      </c>
      <c r="R24" s="103">
        <v>2201</v>
      </c>
      <c r="S24" s="103">
        <v>2347</v>
      </c>
      <c r="T24" s="103">
        <v>3335</v>
      </c>
      <c r="U24" s="103">
        <v>3263</v>
      </c>
      <c r="V24" s="103">
        <v>3567</v>
      </c>
      <c r="W24" s="103">
        <v>3751</v>
      </c>
      <c r="X24" s="103">
        <v>4019</v>
      </c>
      <c r="Y24" s="103">
        <v>4362</v>
      </c>
      <c r="AA24" s="40">
        <f t="shared" si="4"/>
        <v>1984</v>
      </c>
      <c r="AB24" s="40">
        <f t="shared" si="5"/>
        <v>2201</v>
      </c>
      <c r="AC24" s="40">
        <f t="shared" si="6"/>
        <v>2347</v>
      </c>
      <c r="AD24" s="40">
        <f t="shared" si="7"/>
        <v>3335</v>
      </c>
      <c r="AE24" s="40">
        <f t="shared" si="8"/>
        <v>3263</v>
      </c>
      <c r="AF24" s="40">
        <f t="shared" si="9"/>
        <v>3567</v>
      </c>
      <c r="AG24" s="40">
        <f t="shared" si="10"/>
        <v>3751</v>
      </c>
      <c r="AH24" s="40">
        <f t="shared" si="11"/>
        <v>4019</v>
      </c>
      <c r="AI24" s="40">
        <f t="shared" si="12"/>
        <v>4362</v>
      </c>
      <c r="AS24" s="38">
        <v>1725</v>
      </c>
      <c r="AT24" s="38">
        <v>1914</v>
      </c>
      <c r="AU24" s="38">
        <v>2040</v>
      </c>
      <c r="AV24" s="38">
        <v>2900</v>
      </c>
      <c r="AW24" s="38">
        <v>2837</v>
      </c>
      <c r="AX24" s="38">
        <v>3102</v>
      </c>
      <c r="AY24" s="38">
        <v>3262</v>
      </c>
      <c r="AZ24" s="38">
        <v>3495</v>
      </c>
      <c r="BA24" s="38">
        <v>3793</v>
      </c>
      <c r="BB24" s="40">
        <v>1474</v>
      </c>
      <c r="BC24" s="40">
        <v>1637</v>
      </c>
      <c r="BD24" s="40">
        <v>1745</v>
      </c>
      <c r="BE24" s="40">
        <v>2483</v>
      </c>
      <c r="BF24" s="40">
        <v>2429</v>
      </c>
      <c r="BG24" s="40">
        <v>2656</v>
      </c>
      <c r="BH24" s="40">
        <v>2793</v>
      </c>
      <c r="BI24" s="40">
        <v>2993</v>
      </c>
      <c r="BJ24" s="40">
        <v>3249</v>
      </c>
      <c r="BK24" s="40"/>
      <c r="BL24" s="40">
        <v>1377</v>
      </c>
      <c r="BM24" s="40">
        <v>1529</v>
      </c>
      <c r="BN24" s="40">
        <v>1630</v>
      </c>
      <c r="BO24" s="40">
        <v>2320</v>
      </c>
      <c r="BP24" s="40">
        <v>2270</v>
      </c>
      <c r="BQ24" s="40">
        <v>2482</v>
      </c>
      <c r="BR24" s="40">
        <v>2610</v>
      </c>
      <c r="BS24" s="40">
        <v>2797</v>
      </c>
      <c r="BT24" s="40">
        <v>3036</v>
      </c>
      <c r="BV24" s="70">
        <f t="shared" si="13"/>
        <v>0.69405241935483875</v>
      </c>
      <c r="BW24" s="70">
        <f t="shared" si="14"/>
        <v>0.69468423443889138</v>
      </c>
      <c r="BX24" s="70">
        <f t="shared" si="15"/>
        <v>0.69450362164465274</v>
      </c>
      <c r="BY24" s="70">
        <f t="shared" si="16"/>
        <v>0.69565217391304346</v>
      </c>
      <c r="BZ24" s="70">
        <f t="shared" si="17"/>
        <v>0.69567882316886298</v>
      </c>
      <c r="CA24" s="70">
        <f t="shared" si="18"/>
        <v>0.69582282029716847</v>
      </c>
      <c r="CB24" s="70">
        <f t="shared" si="19"/>
        <v>0.6958144494801386</v>
      </c>
      <c r="CC24" s="70">
        <f t="shared" si="20"/>
        <v>0.69594426474247328</v>
      </c>
      <c r="CD24" s="70">
        <f t="shared" si="21"/>
        <v>0.69601100412654748</v>
      </c>
      <c r="CG24" s="40">
        <f t="shared" si="22"/>
        <v>510</v>
      </c>
      <c r="CH24" s="40">
        <f t="shared" si="23"/>
        <v>564</v>
      </c>
      <c r="CI24" s="40">
        <f t="shared" si="24"/>
        <v>602</v>
      </c>
      <c r="CJ24" s="40">
        <f t="shared" si="25"/>
        <v>852</v>
      </c>
      <c r="CK24" s="40">
        <f t="shared" si="26"/>
        <v>834</v>
      </c>
      <c r="CL24" s="40">
        <f t="shared" si="27"/>
        <v>911</v>
      </c>
      <c r="CM24" s="40">
        <f t="shared" si="28"/>
        <v>958</v>
      </c>
      <c r="CN24" s="40">
        <f t="shared" si="29"/>
        <v>1026</v>
      </c>
      <c r="CO24" s="40">
        <f t="shared" si="30"/>
        <v>1113</v>
      </c>
    </row>
    <row r="25" spans="1:93" ht="12.75" customHeight="1" x14ac:dyDescent="0.3">
      <c r="A25" s="150"/>
      <c r="B25" s="149"/>
      <c r="C25" s="43">
        <v>5</v>
      </c>
      <c r="D25" s="46">
        <f t="shared" si="32"/>
        <v>2757.55</v>
      </c>
      <c r="E25" s="46">
        <f t="shared" si="33"/>
        <v>3065.4</v>
      </c>
      <c r="F25" s="46">
        <f t="shared" si="34"/>
        <v>3268.4500000000003</v>
      </c>
      <c r="G25" s="46">
        <f t="shared" si="35"/>
        <v>4657.05</v>
      </c>
      <c r="H25" s="46">
        <f t="shared" si="36"/>
        <v>4552.25</v>
      </c>
      <c r="I25" s="46">
        <f t="shared" si="37"/>
        <v>4971.45</v>
      </c>
      <c r="J25" s="46">
        <f t="shared" si="38"/>
        <v>5251.79</v>
      </c>
      <c r="K25" s="46">
        <f t="shared" si="39"/>
        <v>5635.62</v>
      </c>
      <c r="L25" s="46">
        <f t="shared" si="40"/>
        <v>6128.18</v>
      </c>
      <c r="M25" s="58">
        <v>5</v>
      </c>
      <c r="N25" s="67"/>
      <c r="O25" s="8"/>
      <c r="Q25" s="103">
        <v>2105</v>
      </c>
      <c r="R25" s="103">
        <v>2340</v>
      </c>
      <c r="S25" s="103">
        <v>2495</v>
      </c>
      <c r="T25" s="103">
        <v>3555</v>
      </c>
      <c r="U25" s="103">
        <v>3475</v>
      </c>
      <c r="V25" s="103">
        <v>3795</v>
      </c>
      <c r="W25" s="103">
        <v>4009</v>
      </c>
      <c r="X25" s="103">
        <v>4302</v>
      </c>
      <c r="Y25" s="103">
        <v>4678</v>
      </c>
      <c r="AA25" s="40">
        <f t="shared" si="4"/>
        <v>2105</v>
      </c>
      <c r="AB25" s="40">
        <f t="shared" si="5"/>
        <v>2340</v>
      </c>
      <c r="AC25" s="40">
        <f t="shared" si="6"/>
        <v>2495</v>
      </c>
      <c r="AD25" s="40">
        <f t="shared" si="7"/>
        <v>3555</v>
      </c>
      <c r="AE25" s="40">
        <f t="shared" si="8"/>
        <v>3475</v>
      </c>
      <c r="AF25" s="40">
        <f t="shared" si="9"/>
        <v>3795</v>
      </c>
      <c r="AG25" s="40">
        <f t="shared" si="10"/>
        <v>4009</v>
      </c>
      <c r="AH25" s="40">
        <f t="shared" si="11"/>
        <v>4302</v>
      </c>
      <c r="AI25" s="40">
        <f t="shared" si="12"/>
        <v>4678</v>
      </c>
      <c r="AS25" s="38">
        <v>1830</v>
      </c>
      <c r="AT25" s="38">
        <v>2035</v>
      </c>
      <c r="AU25" s="38">
        <v>2169</v>
      </c>
      <c r="AV25" s="38">
        <v>3091</v>
      </c>
      <c r="AW25" s="38">
        <v>3022</v>
      </c>
      <c r="AX25" s="38">
        <v>3300</v>
      </c>
      <c r="AY25" s="38">
        <v>3486</v>
      </c>
      <c r="AZ25" s="38">
        <v>3741</v>
      </c>
      <c r="BA25" s="38">
        <v>4068</v>
      </c>
      <c r="BB25" s="40">
        <v>1565</v>
      </c>
      <c r="BC25" s="40">
        <v>1740</v>
      </c>
      <c r="BD25" s="40">
        <v>1856</v>
      </c>
      <c r="BE25" s="40">
        <v>2647</v>
      </c>
      <c r="BF25" s="40">
        <v>2587</v>
      </c>
      <c r="BG25" s="40">
        <v>2826</v>
      </c>
      <c r="BH25" s="40">
        <v>2985</v>
      </c>
      <c r="BI25" s="40">
        <v>3204</v>
      </c>
      <c r="BJ25" s="40">
        <v>3485</v>
      </c>
      <c r="BK25" s="40"/>
      <c r="BL25" s="40">
        <v>1462</v>
      </c>
      <c r="BM25" s="40">
        <v>1626</v>
      </c>
      <c r="BN25" s="40">
        <v>1734</v>
      </c>
      <c r="BO25" s="40">
        <v>2473</v>
      </c>
      <c r="BP25" s="40">
        <v>2417</v>
      </c>
      <c r="BQ25" s="40">
        <v>2641</v>
      </c>
      <c r="BR25" s="40">
        <v>2789</v>
      </c>
      <c r="BS25" s="40">
        <v>2994</v>
      </c>
      <c r="BT25" s="40">
        <v>3257</v>
      </c>
      <c r="BV25" s="70">
        <f t="shared" si="13"/>
        <v>0.69453681710213777</v>
      </c>
      <c r="BW25" s="70">
        <f t="shared" si="14"/>
        <v>0.69487179487179485</v>
      </c>
      <c r="BX25" s="70">
        <f t="shared" si="15"/>
        <v>0.69498997995991985</v>
      </c>
      <c r="BY25" s="70">
        <f t="shared" si="16"/>
        <v>0.69563994374120952</v>
      </c>
      <c r="BZ25" s="70">
        <f t="shared" si="17"/>
        <v>0.69553956834532371</v>
      </c>
      <c r="CA25" s="70">
        <f t="shared" si="18"/>
        <v>0.69591567852437419</v>
      </c>
      <c r="CB25" s="70">
        <f t="shared" si="19"/>
        <v>0.69568470940384131</v>
      </c>
      <c r="CC25" s="70">
        <f t="shared" si="20"/>
        <v>0.69595536959553694</v>
      </c>
      <c r="CD25" s="70">
        <f t="shared" si="21"/>
        <v>0.69623770842240273</v>
      </c>
      <c r="CG25" s="40">
        <f t="shared" si="22"/>
        <v>540</v>
      </c>
      <c r="CH25" s="40">
        <f t="shared" si="23"/>
        <v>600</v>
      </c>
      <c r="CI25" s="40">
        <f t="shared" si="24"/>
        <v>639</v>
      </c>
      <c r="CJ25" s="40">
        <f t="shared" si="25"/>
        <v>908</v>
      </c>
      <c r="CK25" s="40">
        <f t="shared" si="26"/>
        <v>888</v>
      </c>
      <c r="CL25" s="40">
        <f t="shared" si="27"/>
        <v>969</v>
      </c>
      <c r="CM25" s="40">
        <f t="shared" si="28"/>
        <v>1024</v>
      </c>
      <c r="CN25" s="40">
        <f t="shared" si="29"/>
        <v>1098</v>
      </c>
      <c r="CO25" s="40">
        <f t="shared" si="30"/>
        <v>1193</v>
      </c>
    </row>
    <row r="26" spans="1:93" ht="12.75" customHeight="1" x14ac:dyDescent="0.3">
      <c r="A26" s="150"/>
      <c r="B26" s="149"/>
      <c r="C26" s="51">
        <v>5.5</v>
      </c>
      <c r="D26" s="50">
        <f t="shared" si="32"/>
        <v>2840.08</v>
      </c>
      <c r="E26" s="50">
        <f t="shared" si="33"/>
        <v>3181.9900000000002</v>
      </c>
      <c r="F26" s="50">
        <f t="shared" si="34"/>
        <v>3395.52</v>
      </c>
      <c r="G26" s="50">
        <f t="shared" si="35"/>
        <v>4827.3500000000004</v>
      </c>
      <c r="H26" s="50">
        <f t="shared" si="36"/>
        <v>4719.93</v>
      </c>
      <c r="I26" s="50">
        <f t="shared" si="37"/>
        <v>5170.5700000000006</v>
      </c>
      <c r="J26" s="50">
        <f t="shared" si="38"/>
        <v>5479.7300000000005</v>
      </c>
      <c r="K26" s="50">
        <f>X26*(1-$E$5)*(1+$J$5)</f>
        <v>5875.35</v>
      </c>
      <c r="L26" s="50">
        <f t="shared" si="40"/>
        <v>6367.91</v>
      </c>
      <c r="M26" s="57">
        <v>5.5</v>
      </c>
      <c r="N26" s="67"/>
      <c r="O26" s="8"/>
      <c r="Q26" s="103">
        <v>2168</v>
      </c>
      <c r="R26" s="103">
        <v>2429</v>
      </c>
      <c r="S26" s="103">
        <v>2592</v>
      </c>
      <c r="T26" s="103">
        <v>3685</v>
      </c>
      <c r="U26" s="103">
        <v>3603</v>
      </c>
      <c r="V26" s="103">
        <v>3947</v>
      </c>
      <c r="W26" s="103">
        <v>4183</v>
      </c>
      <c r="X26" s="103">
        <v>4485</v>
      </c>
      <c r="Y26" s="103">
        <v>4861</v>
      </c>
      <c r="AA26" s="40">
        <f t="shared" si="4"/>
        <v>2168</v>
      </c>
      <c r="AB26" s="40">
        <f t="shared" si="5"/>
        <v>2429</v>
      </c>
      <c r="AC26" s="40">
        <f t="shared" si="6"/>
        <v>2592</v>
      </c>
      <c r="AD26" s="40">
        <f t="shared" si="7"/>
        <v>3685</v>
      </c>
      <c r="AE26" s="40">
        <f t="shared" si="8"/>
        <v>3603</v>
      </c>
      <c r="AF26" s="40">
        <f t="shared" si="9"/>
        <v>3947</v>
      </c>
      <c r="AG26" s="40">
        <f t="shared" si="10"/>
        <v>4183</v>
      </c>
      <c r="AH26" s="40">
        <f t="shared" si="11"/>
        <v>4485</v>
      </c>
      <c r="AI26" s="40">
        <f t="shared" si="12"/>
        <v>4861</v>
      </c>
      <c r="AS26" s="38">
        <v>1885</v>
      </c>
      <c r="AT26" s="38">
        <v>2112</v>
      </c>
      <c r="AU26" s="38">
        <v>2254</v>
      </c>
      <c r="AV26" s="38">
        <v>3204</v>
      </c>
      <c r="AW26" s="38">
        <v>3133</v>
      </c>
      <c r="AX26" s="38">
        <v>3432</v>
      </c>
      <c r="AY26" s="38">
        <v>3638</v>
      </c>
      <c r="AZ26" s="38">
        <v>3900</v>
      </c>
      <c r="BA26" s="38">
        <v>4227</v>
      </c>
      <c r="BB26" s="40">
        <v>1612</v>
      </c>
      <c r="BC26" s="40">
        <v>1807</v>
      </c>
      <c r="BD26" s="40">
        <v>1928</v>
      </c>
      <c r="BE26" s="40">
        <v>2744</v>
      </c>
      <c r="BF26" s="40">
        <v>2683</v>
      </c>
      <c r="BG26" s="40">
        <v>2939</v>
      </c>
      <c r="BH26" s="40">
        <v>3115</v>
      </c>
      <c r="BI26" s="40">
        <v>3340</v>
      </c>
      <c r="BJ26" s="40">
        <v>3621</v>
      </c>
      <c r="BK26" s="40"/>
      <c r="BL26" s="40">
        <v>1506</v>
      </c>
      <c r="BM26" s="40">
        <v>1688</v>
      </c>
      <c r="BN26" s="40">
        <v>1801</v>
      </c>
      <c r="BO26" s="40">
        <v>2564</v>
      </c>
      <c r="BP26" s="40">
        <v>2507</v>
      </c>
      <c r="BQ26" s="40">
        <v>2746</v>
      </c>
      <c r="BR26" s="40">
        <v>2911</v>
      </c>
      <c r="BS26" s="40">
        <v>3121</v>
      </c>
      <c r="BT26" s="40">
        <v>3384</v>
      </c>
      <c r="BV26" s="70">
        <f t="shared" si="13"/>
        <v>0.69464944649446492</v>
      </c>
      <c r="BW26" s="70">
        <f t="shared" si="14"/>
        <v>0.69493618773157673</v>
      </c>
      <c r="BX26" s="70">
        <f t="shared" si="15"/>
        <v>0.6948302469135802</v>
      </c>
      <c r="BY26" s="70">
        <f t="shared" si="16"/>
        <v>0.69579375848032565</v>
      </c>
      <c r="BZ26" s="70">
        <f t="shared" si="17"/>
        <v>0.69580904801554255</v>
      </c>
      <c r="CA26" s="70">
        <f t="shared" si="18"/>
        <v>0.6957182670382569</v>
      </c>
      <c r="CB26" s="70">
        <f t="shared" si="19"/>
        <v>0.69591202486253889</v>
      </c>
      <c r="CC26" s="70">
        <f t="shared" si="20"/>
        <v>0.69587513935340017</v>
      </c>
      <c r="CD26" s="70">
        <f t="shared" si="21"/>
        <v>0.69615305492696977</v>
      </c>
      <c r="CG26" s="40">
        <f t="shared" si="22"/>
        <v>556</v>
      </c>
      <c r="CH26" s="40">
        <f t="shared" si="23"/>
        <v>622</v>
      </c>
      <c r="CI26" s="40">
        <f t="shared" si="24"/>
        <v>664</v>
      </c>
      <c r="CJ26" s="40">
        <f t="shared" si="25"/>
        <v>941</v>
      </c>
      <c r="CK26" s="40">
        <f t="shared" si="26"/>
        <v>920</v>
      </c>
      <c r="CL26" s="40">
        <f t="shared" si="27"/>
        <v>1008</v>
      </c>
      <c r="CM26" s="40">
        <f t="shared" si="28"/>
        <v>1068</v>
      </c>
      <c r="CN26" s="40">
        <f t="shared" si="29"/>
        <v>1145</v>
      </c>
      <c r="CO26" s="40">
        <f t="shared" si="30"/>
        <v>1240</v>
      </c>
    </row>
    <row r="27" spans="1:93" ht="12.75" customHeight="1" x14ac:dyDescent="0.3">
      <c r="A27" s="150"/>
      <c r="B27" s="149"/>
      <c r="C27" s="43">
        <v>6</v>
      </c>
      <c r="D27" s="46">
        <f t="shared" si="32"/>
        <v>2921.3</v>
      </c>
      <c r="E27" s="46">
        <f t="shared" si="33"/>
        <v>3294.65</v>
      </c>
      <c r="F27" s="46">
        <f t="shared" si="34"/>
        <v>3525.21</v>
      </c>
      <c r="G27" s="46">
        <f t="shared" si="35"/>
        <v>4996.34</v>
      </c>
      <c r="H27" s="46">
        <f t="shared" si="36"/>
        <v>4892.8500000000004</v>
      </c>
      <c r="I27" s="46">
        <f t="shared" si="37"/>
        <v>5363.14</v>
      </c>
      <c r="J27" s="46">
        <f t="shared" si="38"/>
        <v>5707.67</v>
      </c>
      <c r="K27" s="46">
        <f t="shared" si="39"/>
        <v>6115.08</v>
      </c>
      <c r="L27" s="46">
        <f t="shared" si="40"/>
        <v>6607.64</v>
      </c>
      <c r="M27" s="58">
        <v>6</v>
      </c>
      <c r="N27" s="67"/>
      <c r="O27" s="8"/>
      <c r="Q27" s="103">
        <v>2230</v>
      </c>
      <c r="R27" s="103">
        <v>2515</v>
      </c>
      <c r="S27" s="103">
        <v>2691</v>
      </c>
      <c r="T27" s="103">
        <v>3814</v>
      </c>
      <c r="U27" s="103">
        <v>3735</v>
      </c>
      <c r="V27" s="103">
        <v>4094</v>
      </c>
      <c r="W27" s="103">
        <v>4357</v>
      </c>
      <c r="X27" s="103">
        <v>4668</v>
      </c>
      <c r="Y27" s="103">
        <v>5044</v>
      </c>
      <c r="AA27" s="40">
        <f t="shared" si="4"/>
        <v>2230</v>
      </c>
      <c r="AB27" s="40">
        <f t="shared" si="5"/>
        <v>2515</v>
      </c>
      <c r="AC27" s="40">
        <f t="shared" si="6"/>
        <v>2691</v>
      </c>
      <c r="AD27" s="40">
        <f t="shared" si="7"/>
        <v>3814</v>
      </c>
      <c r="AE27" s="40">
        <f t="shared" si="8"/>
        <v>3735</v>
      </c>
      <c r="AF27" s="40">
        <f t="shared" si="9"/>
        <v>4094</v>
      </c>
      <c r="AG27" s="40">
        <f t="shared" si="10"/>
        <v>4357</v>
      </c>
      <c r="AH27" s="40">
        <f t="shared" si="11"/>
        <v>4668</v>
      </c>
      <c r="AI27" s="40">
        <f t="shared" si="12"/>
        <v>5044</v>
      </c>
      <c r="AS27" s="38">
        <v>1940</v>
      </c>
      <c r="AT27" s="38">
        <v>2187</v>
      </c>
      <c r="AU27" s="38">
        <v>2340</v>
      </c>
      <c r="AV27" s="38">
        <v>3316</v>
      </c>
      <c r="AW27" s="38">
        <v>3248</v>
      </c>
      <c r="AX27" s="38">
        <v>3560</v>
      </c>
      <c r="AY27" s="38">
        <v>3789</v>
      </c>
      <c r="AZ27" s="38">
        <v>4059</v>
      </c>
      <c r="BA27" s="38">
        <v>4386</v>
      </c>
      <c r="BB27" s="40">
        <v>1658</v>
      </c>
      <c r="BC27" s="40">
        <v>1870</v>
      </c>
      <c r="BD27" s="40">
        <v>2002</v>
      </c>
      <c r="BE27" s="40">
        <v>2840</v>
      </c>
      <c r="BF27" s="40">
        <v>2781</v>
      </c>
      <c r="BG27" s="40">
        <v>3049</v>
      </c>
      <c r="BH27" s="40">
        <v>3245</v>
      </c>
      <c r="BI27" s="40">
        <v>3477</v>
      </c>
      <c r="BJ27" s="40">
        <v>3757</v>
      </c>
      <c r="BK27" s="40"/>
      <c r="BL27" s="40">
        <v>1549</v>
      </c>
      <c r="BM27" s="40">
        <v>1747</v>
      </c>
      <c r="BN27" s="40">
        <v>1871</v>
      </c>
      <c r="BO27" s="40">
        <v>2654</v>
      </c>
      <c r="BP27" s="40">
        <v>2599</v>
      </c>
      <c r="BQ27" s="40">
        <v>2849</v>
      </c>
      <c r="BR27" s="40">
        <v>3032</v>
      </c>
      <c r="BS27" s="40">
        <v>3249</v>
      </c>
      <c r="BT27" s="40">
        <v>3511</v>
      </c>
      <c r="BV27" s="70">
        <f t="shared" si="13"/>
        <v>0.69461883408071745</v>
      </c>
      <c r="BW27" s="70">
        <f t="shared" si="14"/>
        <v>0.69463220675944337</v>
      </c>
      <c r="BX27" s="70">
        <f t="shared" si="15"/>
        <v>0.69528056484578227</v>
      </c>
      <c r="BY27" s="70">
        <f t="shared" si="16"/>
        <v>0.69585736759307815</v>
      </c>
      <c r="BZ27" s="70">
        <f t="shared" si="17"/>
        <v>0.69585006693440432</v>
      </c>
      <c r="CA27" s="70">
        <f t="shared" si="18"/>
        <v>0.69589643380556909</v>
      </c>
      <c r="CB27" s="70">
        <f t="shared" si="19"/>
        <v>0.69589166857929763</v>
      </c>
      <c r="CC27" s="70">
        <f t="shared" si="20"/>
        <v>0.69601542416452444</v>
      </c>
      <c r="CD27" s="70">
        <f t="shared" si="21"/>
        <v>0.69607454401268831</v>
      </c>
      <c r="CG27" s="40">
        <f t="shared" si="22"/>
        <v>572</v>
      </c>
      <c r="CH27" s="40">
        <f t="shared" si="23"/>
        <v>645</v>
      </c>
      <c r="CI27" s="40">
        <f t="shared" si="24"/>
        <v>689</v>
      </c>
      <c r="CJ27" s="40">
        <f t="shared" si="25"/>
        <v>974</v>
      </c>
      <c r="CK27" s="40">
        <f t="shared" si="26"/>
        <v>954</v>
      </c>
      <c r="CL27" s="40">
        <f t="shared" si="27"/>
        <v>1045</v>
      </c>
      <c r="CM27" s="40">
        <f t="shared" si="28"/>
        <v>1112</v>
      </c>
      <c r="CN27" s="40">
        <f t="shared" si="29"/>
        <v>1191</v>
      </c>
      <c r="CO27" s="40">
        <f t="shared" si="30"/>
        <v>1287</v>
      </c>
    </row>
    <row r="28" spans="1:93" ht="12.75" customHeight="1" x14ac:dyDescent="0.3">
      <c r="A28" s="150"/>
      <c r="B28" s="149"/>
      <c r="C28" s="51">
        <v>6.5</v>
      </c>
      <c r="D28" s="50">
        <f t="shared" si="32"/>
        <v>3003.83</v>
      </c>
      <c r="E28" s="50">
        <f t="shared" si="33"/>
        <v>3409.9300000000003</v>
      </c>
      <c r="F28" s="50">
        <f t="shared" si="34"/>
        <v>3656.21</v>
      </c>
      <c r="G28" s="50">
        <f t="shared" si="35"/>
        <v>5167.95</v>
      </c>
      <c r="H28" s="50">
        <f t="shared" si="36"/>
        <v>5064.46</v>
      </c>
      <c r="I28" s="50">
        <f t="shared" si="37"/>
        <v>5560.95</v>
      </c>
      <c r="J28" s="50">
        <f t="shared" si="38"/>
        <v>5936.92</v>
      </c>
      <c r="K28" s="50">
        <f t="shared" si="39"/>
        <v>6350.88</v>
      </c>
      <c r="L28" s="50">
        <f t="shared" si="40"/>
        <v>6849.9900000000007</v>
      </c>
      <c r="M28" s="57">
        <v>6.5</v>
      </c>
      <c r="N28" s="67"/>
      <c r="O28" s="8"/>
      <c r="Q28" s="103">
        <v>2293</v>
      </c>
      <c r="R28" s="103">
        <v>2603</v>
      </c>
      <c r="S28" s="103">
        <v>2791</v>
      </c>
      <c r="T28" s="103">
        <v>3945</v>
      </c>
      <c r="U28" s="103">
        <v>3866</v>
      </c>
      <c r="V28" s="103">
        <v>4245</v>
      </c>
      <c r="W28" s="103">
        <v>4532</v>
      </c>
      <c r="X28" s="103">
        <v>4848</v>
      </c>
      <c r="Y28" s="103">
        <v>5229</v>
      </c>
      <c r="AA28" s="40">
        <f t="shared" si="4"/>
        <v>2293</v>
      </c>
      <c r="AB28" s="40">
        <f t="shared" si="5"/>
        <v>2603</v>
      </c>
      <c r="AC28" s="40">
        <f t="shared" si="6"/>
        <v>2791</v>
      </c>
      <c r="AD28" s="40">
        <f t="shared" si="7"/>
        <v>3945</v>
      </c>
      <c r="AE28" s="40">
        <f t="shared" si="8"/>
        <v>3866</v>
      </c>
      <c r="AF28" s="40">
        <f t="shared" si="9"/>
        <v>4245</v>
      </c>
      <c r="AG28" s="40">
        <f t="shared" si="10"/>
        <v>4532</v>
      </c>
      <c r="AH28" s="40">
        <f t="shared" si="11"/>
        <v>4848</v>
      </c>
      <c r="AI28" s="40">
        <f t="shared" si="12"/>
        <v>5229</v>
      </c>
      <c r="AS28" s="38">
        <v>1994</v>
      </c>
      <c r="AT28" s="38">
        <v>2263</v>
      </c>
      <c r="AU28" s="38">
        <v>2427</v>
      </c>
      <c r="AV28" s="38">
        <v>3430</v>
      </c>
      <c r="AW28" s="38">
        <v>3362</v>
      </c>
      <c r="AX28" s="38">
        <v>3691</v>
      </c>
      <c r="AY28" s="38">
        <v>3941</v>
      </c>
      <c r="AZ28" s="38">
        <v>4215</v>
      </c>
      <c r="BA28" s="38">
        <v>4547</v>
      </c>
      <c r="BB28" s="40">
        <v>1705</v>
      </c>
      <c r="BC28" s="40">
        <v>1936</v>
      </c>
      <c r="BD28" s="40">
        <v>2076</v>
      </c>
      <c r="BE28" s="40">
        <v>2938</v>
      </c>
      <c r="BF28" s="40">
        <v>2879</v>
      </c>
      <c r="BG28" s="40">
        <v>3161</v>
      </c>
      <c r="BH28" s="40">
        <v>3375</v>
      </c>
      <c r="BI28" s="40">
        <v>3611</v>
      </c>
      <c r="BJ28" s="40">
        <v>3896</v>
      </c>
      <c r="BK28" s="40"/>
      <c r="BL28" s="40">
        <v>1593</v>
      </c>
      <c r="BM28" s="40">
        <v>1809</v>
      </c>
      <c r="BN28" s="40">
        <v>1940</v>
      </c>
      <c r="BO28" s="40">
        <v>2745</v>
      </c>
      <c r="BP28" s="40">
        <v>2690</v>
      </c>
      <c r="BQ28" s="40">
        <v>2954</v>
      </c>
      <c r="BR28" s="40">
        <v>3154</v>
      </c>
      <c r="BS28" s="40">
        <v>3374</v>
      </c>
      <c r="BT28" s="40">
        <v>3641</v>
      </c>
      <c r="BV28" s="70">
        <f t="shared" si="13"/>
        <v>0.69472307021369384</v>
      </c>
      <c r="BW28" s="70">
        <f t="shared" si="14"/>
        <v>0.69496734537072613</v>
      </c>
      <c r="BX28" s="70">
        <f t="shared" si="15"/>
        <v>0.69509136510211389</v>
      </c>
      <c r="BY28" s="70">
        <f t="shared" si="16"/>
        <v>0.69581749049429653</v>
      </c>
      <c r="BZ28" s="70">
        <f t="shared" si="17"/>
        <v>0.69580962234868082</v>
      </c>
      <c r="CA28" s="70">
        <f t="shared" si="18"/>
        <v>0.69587750294464079</v>
      </c>
      <c r="CB28" s="70">
        <f t="shared" si="19"/>
        <v>0.69593998234774934</v>
      </c>
      <c r="CC28" s="70">
        <f t="shared" si="20"/>
        <v>0.69595709570957098</v>
      </c>
      <c r="CD28" s="70">
        <f t="shared" si="21"/>
        <v>0.6963090457066361</v>
      </c>
      <c r="CG28" s="40">
        <f t="shared" si="22"/>
        <v>588</v>
      </c>
      <c r="CH28" s="40">
        <f t="shared" si="23"/>
        <v>667</v>
      </c>
      <c r="CI28" s="40">
        <f t="shared" si="24"/>
        <v>715</v>
      </c>
      <c r="CJ28" s="40">
        <f t="shared" si="25"/>
        <v>1007</v>
      </c>
      <c r="CK28" s="40">
        <f t="shared" si="26"/>
        <v>987</v>
      </c>
      <c r="CL28" s="40">
        <f t="shared" si="27"/>
        <v>1084</v>
      </c>
      <c r="CM28" s="40">
        <f t="shared" si="28"/>
        <v>1157</v>
      </c>
      <c r="CN28" s="40">
        <f t="shared" si="29"/>
        <v>1237</v>
      </c>
      <c r="CO28" s="40">
        <f t="shared" si="30"/>
        <v>1333</v>
      </c>
    </row>
    <row r="29" spans="1:93" ht="12.75" customHeight="1" x14ac:dyDescent="0.3">
      <c r="A29" s="150"/>
      <c r="B29" s="149"/>
      <c r="C29" s="43">
        <v>7</v>
      </c>
      <c r="D29" s="46">
        <f t="shared" si="32"/>
        <v>3086.36</v>
      </c>
      <c r="E29" s="46">
        <f t="shared" si="33"/>
        <v>3519.9700000000003</v>
      </c>
      <c r="F29" s="46">
        <f t="shared" si="34"/>
        <v>3781.9700000000003</v>
      </c>
      <c r="G29" s="46">
        <f t="shared" si="35"/>
        <v>5336.9400000000005</v>
      </c>
      <c r="H29" s="46">
        <f t="shared" si="36"/>
        <v>5232.1400000000003</v>
      </c>
      <c r="I29" s="46">
        <f t="shared" si="37"/>
        <v>5750.9000000000005</v>
      </c>
      <c r="J29" s="46">
        <f t="shared" si="38"/>
        <v>6159.62</v>
      </c>
      <c r="K29" s="46">
        <f t="shared" si="39"/>
        <v>6590.6100000000006</v>
      </c>
      <c r="L29" s="46">
        <f t="shared" si="40"/>
        <v>7089.72</v>
      </c>
      <c r="M29" s="58">
        <v>7</v>
      </c>
      <c r="N29" s="67"/>
      <c r="O29" s="8"/>
      <c r="Q29" s="103">
        <v>2356</v>
      </c>
      <c r="R29" s="103">
        <v>2687</v>
      </c>
      <c r="S29" s="103">
        <v>2887</v>
      </c>
      <c r="T29" s="103">
        <v>4074</v>
      </c>
      <c r="U29" s="103">
        <v>3994</v>
      </c>
      <c r="V29" s="103">
        <v>4390</v>
      </c>
      <c r="W29" s="103">
        <v>4702</v>
      </c>
      <c r="X29" s="103">
        <v>5031</v>
      </c>
      <c r="Y29" s="103">
        <v>5412</v>
      </c>
      <c r="AA29" s="40">
        <f t="shared" si="4"/>
        <v>2356</v>
      </c>
      <c r="AB29" s="40">
        <f t="shared" si="5"/>
        <v>2687</v>
      </c>
      <c r="AC29" s="40">
        <f t="shared" si="6"/>
        <v>2887</v>
      </c>
      <c r="AD29" s="40">
        <f t="shared" si="7"/>
        <v>4074</v>
      </c>
      <c r="AE29" s="40">
        <f t="shared" si="8"/>
        <v>3994</v>
      </c>
      <c r="AF29" s="40">
        <f t="shared" si="9"/>
        <v>4390</v>
      </c>
      <c r="AG29" s="40">
        <f t="shared" si="10"/>
        <v>4702</v>
      </c>
      <c r="AH29" s="40">
        <f t="shared" si="11"/>
        <v>5031</v>
      </c>
      <c r="AI29" s="40">
        <f t="shared" si="12"/>
        <v>5412</v>
      </c>
      <c r="AS29" s="38">
        <v>2049</v>
      </c>
      <c r="AT29" s="38">
        <v>2336</v>
      </c>
      <c r="AU29" s="38">
        <v>2510</v>
      </c>
      <c r="AV29" s="38">
        <v>3543</v>
      </c>
      <c r="AW29" s="38">
        <v>3473</v>
      </c>
      <c r="AX29" s="38">
        <v>3818</v>
      </c>
      <c r="AY29" s="38">
        <v>4089</v>
      </c>
      <c r="AZ29" s="38">
        <v>4374</v>
      </c>
      <c r="BA29" s="38">
        <v>4706</v>
      </c>
      <c r="BB29" s="40">
        <v>1752</v>
      </c>
      <c r="BC29" s="40">
        <v>1999</v>
      </c>
      <c r="BD29" s="40">
        <v>2148</v>
      </c>
      <c r="BE29" s="40">
        <v>3034</v>
      </c>
      <c r="BF29" s="40">
        <v>2974</v>
      </c>
      <c r="BG29" s="40">
        <v>3270</v>
      </c>
      <c r="BH29" s="40">
        <v>3503</v>
      </c>
      <c r="BI29" s="40">
        <v>3747</v>
      </c>
      <c r="BJ29" s="40">
        <v>4032</v>
      </c>
      <c r="BK29" s="40"/>
      <c r="BL29" s="40">
        <v>1637</v>
      </c>
      <c r="BM29" s="40">
        <v>1868</v>
      </c>
      <c r="BN29" s="40">
        <v>2007</v>
      </c>
      <c r="BO29" s="40">
        <v>2835</v>
      </c>
      <c r="BP29" s="40">
        <v>2779</v>
      </c>
      <c r="BQ29" s="40">
        <v>3056</v>
      </c>
      <c r="BR29" s="40">
        <v>3273</v>
      </c>
      <c r="BS29" s="40">
        <v>3501</v>
      </c>
      <c r="BT29" s="40">
        <v>3768</v>
      </c>
      <c r="BV29" s="70">
        <f t="shared" si="13"/>
        <v>0.69482173174872663</v>
      </c>
      <c r="BW29" s="70">
        <f t="shared" si="14"/>
        <v>0.6951991068105694</v>
      </c>
      <c r="BX29" s="70">
        <f t="shared" si="15"/>
        <v>0.69518531347419465</v>
      </c>
      <c r="BY29" s="70">
        <f t="shared" si="16"/>
        <v>0.69587628865979378</v>
      </c>
      <c r="BZ29" s="70">
        <f t="shared" si="17"/>
        <v>0.69579369053580375</v>
      </c>
      <c r="CA29" s="70">
        <f t="shared" si="18"/>
        <v>0.69612756264236897</v>
      </c>
      <c r="CB29" s="70">
        <f t="shared" si="19"/>
        <v>0.69608677158655896</v>
      </c>
      <c r="CC29" s="70">
        <f t="shared" si="20"/>
        <v>0.69588550983899822</v>
      </c>
      <c r="CD29" s="70">
        <f t="shared" si="21"/>
        <v>0.69623059866962311</v>
      </c>
      <c r="CG29" s="40">
        <f t="shared" si="22"/>
        <v>604</v>
      </c>
      <c r="CH29" s="40">
        <f t="shared" si="23"/>
        <v>688</v>
      </c>
      <c r="CI29" s="40">
        <f t="shared" si="24"/>
        <v>739</v>
      </c>
      <c r="CJ29" s="40">
        <f t="shared" si="25"/>
        <v>1040</v>
      </c>
      <c r="CK29" s="40">
        <f t="shared" si="26"/>
        <v>1020</v>
      </c>
      <c r="CL29" s="40">
        <f t="shared" si="27"/>
        <v>1120</v>
      </c>
      <c r="CM29" s="40">
        <f t="shared" si="28"/>
        <v>1199</v>
      </c>
      <c r="CN29" s="40">
        <f t="shared" si="29"/>
        <v>1284</v>
      </c>
      <c r="CO29" s="40">
        <f t="shared" si="30"/>
        <v>1380</v>
      </c>
    </row>
    <row r="30" spans="1:93" ht="12.75" customHeight="1" x14ac:dyDescent="0.3">
      <c r="A30" s="150"/>
      <c r="B30" s="149"/>
      <c r="C30" s="51">
        <v>7.5</v>
      </c>
      <c r="D30" s="50">
        <f t="shared" si="32"/>
        <v>3166.27</v>
      </c>
      <c r="E30" s="50">
        <f t="shared" si="33"/>
        <v>3631.32</v>
      </c>
      <c r="F30" s="50">
        <f t="shared" si="34"/>
        <v>3910.3500000000004</v>
      </c>
      <c r="G30" s="50">
        <f t="shared" si="35"/>
        <v>5505.93</v>
      </c>
      <c r="H30" s="50">
        <f t="shared" si="36"/>
        <v>5399.8200000000006</v>
      </c>
      <c r="I30" s="50">
        <f t="shared" si="37"/>
        <v>5947.4000000000005</v>
      </c>
      <c r="J30" s="50">
        <f t="shared" si="38"/>
        <v>6390.18</v>
      </c>
      <c r="K30" s="50">
        <f t="shared" si="39"/>
        <v>6826.41</v>
      </c>
      <c r="L30" s="50">
        <f t="shared" si="40"/>
        <v>7330.76</v>
      </c>
      <c r="M30" s="57">
        <v>7.5</v>
      </c>
      <c r="N30" s="67"/>
      <c r="O30" s="8"/>
      <c r="Q30" s="103">
        <v>2417</v>
      </c>
      <c r="R30" s="103">
        <v>2772</v>
      </c>
      <c r="S30" s="103">
        <v>2985</v>
      </c>
      <c r="T30" s="103">
        <v>4203</v>
      </c>
      <c r="U30" s="103">
        <v>4122</v>
      </c>
      <c r="V30" s="103">
        <v>4540</v>
      </c>
      <c r="W30" s="103">
        <v>4878</v>
      </c>
      <c r="X30" s="103">
        <v>5211</v>
      </c>
      <c r="Y30" s="103">
        <v>5596</v>
      </c>
      <c r="AA30" s="40">
        <f t="shared" si="4"/>
        <v>2417</v>
      </c>
      <c r="AB30" s="40">
        <f t="shared" si="5"/>
        <v>2772</v>
      </c>
      <c r="AC30" s="40">
        <f t="shared" si="6"/>
        <v>2985</v>
      </c>
      <c r="AD30" s="40">
        <f t="shared" si="7"/>
        <v>4203</v>
      </c>
      <c r="AE30" s="40">
        <f t="shared" si="8"/>
        <v>4122</v>
      </c>
      <c r="AF30" s="40">
        <f t="shared" si="9"/>
        <v>4540</v>
      </c>
      <c r="AG30" s="40">
        <f t="shared" si="10"/>
        <v>4878</v>
      </c>
      <c r="AH30" s="40">
        <f t="shared" si="11"/>
        <v>5211</v>
      </c>
      <c r="AI30" s="40">
        <f t="shared" si="12"/>
        <v>5596</v>
      </c>
      <c r="AS30" s="38">
        <v>2102</v>
      </c>
      <c r="AT30" s="38">
        <v>2410</v>
      </c>
      <c r="AU30" s="38">
        <v>2596</v>
      </c>
      <c r="AV30" s="38">
        <v>3655</v>
      </c>
      <c r="AW30" s="38">
        <v>3584</v>
      </c>
      <c r="AX30" s="38">
        <v>3947</v>
      </c>
      <c r="AY30" s="38">
        <v>4242</v>
      </c>
      <c r="AZ30" s="38">
        <v>4531</v>
      </c>
      <c r="BA30" s="38">
        <v>4866</v>
      </c>
      <c r="BB30" s="40">
        <v>1798</v>
      </c>
      <c r="BC30" s="40">
        <v>2062</v>
      </c>
      <c r="BD30" s="40">
        <v>2222</v>
      </c>
      <c r="BE30" s="40">
        <v>3131</v>
      </c>
      <c r="BF30" s="40">
        <v>3070</v>
      </c>
      <c r="BG30" s="40">
        <v>3381</v>
      </c>
      <c r="BH30" s="40">
        <v>3634</v>
      </c>
      <c r="BI30" s="40">
        <v>3882</v>
      </c>
      <c r="BJ30" s="40">
        <v>4169</v>
      </c>
      <c r="BK30" s="40"/>
      <c r="BL30" s="40">
        <v>1680</v>
      </c>
      <c r="BM30" s="40">
        <v>1927</v>
      </c>
      <c r="BN30" s="40">
        <v>2076</v>
      </c>
      <c r="BO30" s="40">
        <v>2926</v>
      </c>
      <c r="BP30" s="40">
        <v>2869</v>
      </c>
      <c r="BQ30" s="40">
        <v>3159</v>
      </c>
      <c r="BR30" s="40">
        <v>3396</v>
      </c>
      <c r="BS30" s="40">
        <v>3628</v>
      </c>
      <c r="BT30" s="40">
        <v>3896</v>
      </c>
      <c r="BV30" s="70">
        <f t="shared" si="13"/>
        <v>0.69507654116673567</v>
      </c>
      <c r="BW30" s="70">
        <f t="shared" si="14"/>
        <v>0.69516594516594521</v>
      </c>
      <c r="BX30" s="70">
        <f t="shared" si="15"/>
        <v>0.69547738693467331</v>
      </c>
      <c r="BY30" s="70">
        <f t="shared" si="16"/>
        <v>0.69616940280751849</v>
      </c>
      <c r="BZ30" s="70">
        <f t="shared" si="17"/>
        <v>0.69602134885977684</v>
      </c>
      <c r="CA30" s="70">
        <f t="shared" si="18"/>
        <v>0.69581497797356828</v>
      </c>
      <c r="CB30" s="70">
        <f t="shared" si="19"/>
        <v>0.6961869618696187</v>
      </c>
      <c r="CC30" s="70">
        <f t="shared" si="20"/>
        <v>0.69621953559777394</v>
      </c>
      <c r="CD30" s="70">
        <f t="shared" si="21"/>
        <v>0.69621157969978553</v>
      </c>
      <c r="CG30" s="40">
        <f t="shared" si="22"/>
        <v>619</v>
      </c>
      <c r="CH30" s="40">
        <f t="shared" si="23"/>
        <v>710</v>
      </c>
      <c r="CI30" s="40">
        <f t="shared" si="24"/>
        <v>763</v>
      </c>
      <c r="CJ30" s="40">
        <f t="shared" si="25"/>
        <v>1072</v>
      </c>
      <c r="CK30" s="40">
        <f t="shared" si="26"/>
        <v>1052</v>
      </c>
      <c r="CL30" s="40">
        <f t="shared" si="27"/>
        <v>1159</v>
      </c>
      <c r="CM30" s="40">
        <f t="shared" si="28"/>
        <v>1244</v>
      </c>
      <c r="CN30" s="40">
        <f t="shared" si="29"/>
        <v>1329</v>
      </c>
      <c r="CO30" s="40">
        <f t="shared" si="30"/>
        <v>1427</v>
      </c>
    </row>
    <row r="31" spans="1:93" ht="12.75" customHeight="1" x14ac:dyDescent="0.3">
      <c r="A31" s="150"/>
      <c r="B31" s="149"/>
      <c r="C31" s="43">
        <v>8</v>
      </c>
      <c r="D31" s="46">
        <f t="shared" si="32"/>
        <v>3254.04</v>
      </c>
      <c r="E31" s="46">
        <f t="shared" si="33"/>
        <v>3747.9100000000003</v>
      </c>
      <c r="F31" s="46">
        <f t="shared" si="34"/>
        <v>4043.9700000000003</v>
      </c>
      <c r="G31" s="46">
        <f t="shared" si="35"/>
        <v>5677.54</v>
      </c>
      <c r="H31" s="46">
        <f t="shared" si="36"/>
        <v>5574.05</v>
      </c>
      <c r="I31" s="46">
        <f t="shared" si="37"/>
        <v>6142.59</v>
      </c>
      <c r="J31" s="46">
        <f t="shared" si="38"/>
        <v>6618.12</v>
      </c>
      <c r="K31" s="46">
        <f t="shared" si="39"/>
        <v>7067.4500000000007</v>
      </c>
      <c r="L31" s="46">
        <f t="shared" si="40"/>
        <v>7574.42</v>
      </c>
      <c r="M31" s="58">
        <v>8</v>
      </c>
      <c r="N31" s="67"/>
      <c r="O31" s="8"/>
      <c r="Q31" s="103">
        <v>2484</v>
      </c>
      <c r="R31" s="103">
        <v>2861</v>
      </c>
      <c r="S31" s="103">
        <v>3087</v>
      </c>
      <c r="T31" s="103">
        <v>4334</v>
      </c>
      <c r="U31" s="103">
        <v>4255</v>
      </c>
      <c r="V31" s="103">
        <v>4689</v>
      </c>
      <c r="W31" s="103">
        <v>5052</v>
      </c>
      <c r="X31" s="103">
        <v>5395</v>
      </c>
      <c r="Y31" s="103">
        <v>5782</v>
      </c>
      <c r="AA31" s="40">
        <f t="shared" si="4"/>
        <v>2484</v>
      </c>
      <c r="AB31" s="40">
        <f t="shared" si="5"/>
        <v>2861</v>
      </c>
      <c r="AC31" s="40">
        <f t="shared" si="6"/>
        <v>3087</v>
      </c>
      <c r="AD31" s="40">
        <f t="shared" si="7"/>
        <v>4334</v>
      </c>
      <c r="AE31" s="40">
        <f t="shared" si="8"/>
        <v>4255</v>
      </c>
      <c r="AF31" s="40">
        <f t="shared" si="9"/>
        <v>4689</v>
      </c>
      <c r="AG31" s="40">
        <f t="shared" si="10"/>
        <v>5052</v>
      </c>
      <c r="AH31" s="40">
        <f t="shared" si="11"/>
        <v>5395</v>
      </c>
      <c r="AI31" s="40">
        <f t="shared" si="12"/>
        <v>5782</v>
      </c>
      <c r="AS31" s="38">
        <v>2160</v>
      </c>
      <c r="AT31" s="38">
        <v>2488</v>
      </c>
      <c r="AU31" s="38">
        <v>2684</v>
      </c>
      <c r="AV31" s="38">
        <v>3769</v>
      </c>
      <c r="AW31" s="38">
        <v>3700</v>
      </c>
      <c r="AX31" s="38">
        <v>4077</v>
      </c>
      <c r="AY31" s="38">
        <v>4393</v>
      </c>
      <c r="AZ31" s="38">
        <v>4691</v>
      </c>
      <c r="BA31" s="38">
        <v>5027</v>
      </c>
      <c r="BB31" s="40">
        <v>1848</v>
      </c>
      <c r="BC31" s="40">
        <v>2129</v>
      </c>
      <c r="BD31" s="40">
        <v>2297</v>
      </c>
      <c r="BE31" s="40">
        <v>3228</v>
      </c>
      <c r="BF31" s="40">
        <v>3169</v>
      </c>
      <c r="BG31" s="40">
        <v>3493</v>
      </c>
      <c r="BH31" s="40">
        <v>3763</v>
      </c>
      <c r="BI31" s="40">
        <v>4019</v>
      </c>
      <c r="BJ31" s="40">
        <v>4308</v>
      </c>
      <c r="BK31" s="40"/>
      <c r="BL31" s="40">
        <v>1727</v>
      </c>
      <c r="BM31" s="40">
        <v>1989</v>
      </c>
      <c r="BN31" s="40">
        <v>2146</v>
      </c>
      <c r="BO31" s="40">
        <v>3016</v>
      </c>
      <c r="BP31" s="40">
        <v>2961</v>
      </c>
      <c r="BQ31" s="40">
        <v>3264</v>
      </c>
      <c r="BR31" s="40">
        <v>3516</v>
      </c>
      <c r="BS31" s="40">
        <v>3756</v>
      </c>
      <c r="BT31" s="40">
        <v>4026</v>
      </c>
      <c r="BV31" s="70">
        <f t="shared" si="13"/>
        <v>0.69524959742351045</v>
      </c>
      <c r="BW31" s="70">
        <f t="shared" si="14"/>
        <v>0.69521146452289406</v>
      </c>
      <c r="BX31" s="70">
        <f t="shared" si="15"/>
        <v>0.69517330741820538</v>
      </c>
      <c r="BY31" s="70">
        <f t="shared" si="16"/>
        <v>0.69589293954776188</v>
      </c>
      <c r="BZ31" s="70">
        <f t="shared" si="17"/>
        <v>0.6958871915393654</v>
      </c>
      <c r="CA31" s="70">
        <f t="shared" si="18"/>
        <v>0.69609724888035829</v>
      </c>
      <c r="CB31" s="70">
        <f t="shared" si="19"/>
        <v>0.69596199524940616</v>
      </c>
      <c r="CC31" s="70">
        <f t="shared" si="20"/>
        <v>0.69620018535681183</v>
      </c>
      <c r="CD31" s="70">
        <f t="shared" si="21"/>
        <v>0.69629885852646145</v>
      </c>
      <c r="CG31" s="40">
        <f t="shared" si="22"/>
        <v>636</v>
      </c>
      <c r="CH31" s="40">
        <f t="shared" si="23"/>
        <v>732</v>
      </c>
      <c r="CI31" s="40">
        <f t="shared" si="24"/>
        <v>790</v>
      </c>
      <c r="CJ31" s="40">
        <f t="shared" si="25"/>
        <v>1106</v>
      </c>
      <c r="CK31" s="40">
        <f t="shared" si="26"/>
        <v>1086</v>
      </c>
      <c r="CL31" s="40">
        <f t="shared" si="27"/>
        <v>1196</v>
      </c>
      <c r="CM31" s="40">
        <f t="shared" si="28"/>
        <v>1289</v>
      </c>
      <c r="CN31" s="40">
        <f t="shared" si="29"/>
        <v>1376</v>
      </c>
      <c r="CO31" s="40">
        <f t="shared" si="30"/>
        <v>1474</v>
      </c>
    </row>
    <row r="32" spans="1:93" ht="12.75" customHeight="1" x14ac:dyDescent="0.3">
      <c r="A32" s="150"/>
      <c r="B32" s="149"/>
      <c r="C32" s="51">
        <v>8.5</v>
      </c>
      <c r="D32" s="50">
        <f t="shared" si="32"/>
        <v>3336.57</v>
      </c>
      <c r="E32" s="50">
        <f t="shared" si="33"/>
        <v>3860.57</v>
      </c>
      <c r="F32" s="50">
        <f t="shared" si="34"/>
        <v>4168.42</v>
      </c>
      <c r="G32" s="50">
        <f t="shared" si="35"/>
        <v>5847.84</v>
      </c>
      <c r="H32" s="50">
        <f t="shared" si="36"/>
        <v>5744.35</v>
      </c>
      <c r="I32" s="50">
        <f t="shared" si="37"/>
        <v>6335.16</v>
      </c>
      <c r="J32" s="50">
        <f t="shared" si="38"/>
        <v>6847.37</v>
      </c>
      <c r="K32" s="50">
        <f t="shared" si="39"/>
        <v>7303.25</v>
      </c>
      <c r="L32" s="50">
        <f t="shared" si="40"/>
        <v>7812.84</v>
      </c>
      <c r="M32" s="57">
        <v>8.5</v>
      </c>
      <c r="N32" s="67"/>
      <c r="O32" s="8"/>
      <c r="Q32" s="103">
        <v>2547</v>
      </c>
      <c r="R32" s="103">
        <v>2947</v>
      </c>
      <c r="S32" s="103">
        <v>3182</v>
      </c>
      <c r="T32" s="103">
        <v>4464</v>
      </c>
      <c r="U32" s="103">
        <v>4385</v>
      </c>
      <c r="V32" s="103">
        <v>4836</v>
      </c>
      <c r="W32" s="103">
        <v>5227</v>
      </c>
      <c r="X32" s="103">
        <v>5575</v>
      </c>
      <c r="Y32" s="103">
        <v>5964</v>
      </c>
      <c r="AA32" s="40">
        <f t="shared" si="4"/>
        <v>2547</v>
      </c>
      <c r="AB32" s="40">
        <f t="shared" si="5"/>
        <v>2947</v>
      </c>
      <c r="AC32" s="40">
        <f t="shared" si="6"/>
        <v>3182</v>
      </c>
      <c r="AD32" s="40">
        <f t="shared" si="7"/>
        <v>4464</v>
      </c>
      <c r="AE32" s="40">
        <f t="shared" si="8"/>
        <v>4385</v>
      </c>
      <c r="AF32" s="40">
        <f t="shared" si="9"/>
        <v>4836</v>
      </c>
      <c r="AG32" s="40">
        <f t="shared" si="10"/>
        <v>5227</v>
      </c>
      <c r="AH32" s="40">
        <f t="shared" si="11"/>
        <v>5575</v>
      </c>
      <c r="AI32" s="40">
        <f t="shared" si="12"/>
        <v>5964</v>
      </c>
      <c r="AS32" s="38">
        <v>2214</v>
      </c>
      <c r="AT32" s="38">
        <v>2562</v>
      </c>
      <c r="AU32" s="38">
        <v>2767</v>
      </c>
      <c r="AV32" s="38">
        <v>3881</v>
      </c>
      <c r="AW32" s="38">
        <v>3813</v>
      </c>
      <c r="AX32" s="38">
        <v>4205</v>
      </c>
      <c r="AY32" s="38">
        <v>4545</v>
      </c>
      <c r="AZ32" s="38">
        <v>4848</v>
      </c>
      <c r="BA32" s="38">
        <v>5186</v>
      </c>
      <c r="BB32" s="40">
        <v>1894</v>
      </c>
      <c r="BC32" s="40">
        <v>2193</v>
      </c>
      <c r="BD32" s="40">
        <v>2368</v>
      </c>
      <c r="BE32" s="40">
        <v>3325</v>
      </c>
      <c r="BF32" s="40">
        <v>3266</v>
      </c>
      <c r="BG32" s="40">
        <v>3602</v>
      </c>
      <c r="BH32" s="40">
        <v>3894</v>
      </c>
      <c r="BI32" s="40">
        <v>4153</v>
      </c>
      <c r="BJ32" s="40">
        <v>4444</v>
      </c>
      <c r="BK32" s="40"/>
      <c r="BL32" s="40">
        <v>1770</v>
      </c>
      <c r="BM32" s="40">
        <v>2049</v>
      </c>
      <c r="BN32" s="40">
        <v>2213</v>
      </c>
      <c r="BO32" s="40">
        <v>3107</v>
      </c>
      <c r="BP32" s="40">
        <v>3052</v>
      </c>
      <c r="BQ32" s="40">
        <v>3366</v>
      </c>
      <c r="BR32" s="40">
        <v>3639</v>
      </c>
      <c r="BS32" s="40">
        <v>3881</v>
      </c>
      <c r="BT32" s="40">
        <v>4153</v>
      </c>
      <c r="BV32" s="70">
        <f t="shared" si="13"/>
        <v>0.69493521790341584</v>
      </c>
      <c r="BW32" s="70">
        <f t="shared" si="14"/>
        <v>0.69528333898880212</v>
      </c>
      <c r="BX32" s="70">
        <f t="shared" si="15"/>
        <v>0.6954745443117536</v>
      </c>
      <c r="BY32" s="70">
        <f t="shared" si="16"/>
        <v>0.69601254480286734</v>
      </c>
      <c r="BZ32" s="70">
        <f t="shared" si="17"/>
        <v>0.69600912200684151</v>
      </c>
      <c r="CA32" s="70">
        <f t="shared" si="18"/>
        <v>0.69602977667493793</v>
      </c>
      <c r="CB32" s="70">
        <f t="shared" si="19"/>
        <v>0.69619284484407884</v>
      </c>
      <c r="CC32" s="70">
        <f t="shared" si="20"/>
        <v>0.69614349775784756</v>
      </c>
      <c r="CD32" s="70">
        <f t="shared" si="21"/>
        <v>0.69634473507712946</v>
      </c>
      <c r="CG32" s="40">
        <f t="shared" si="22"/>
        <v>653</v>
      </c>
      <c r="CH32" s="40">
        <f t="shared" si="23"/>
        <v>754</v>
      </c>
      <c r="CI32" s="40">
        <f t="shared" si="24"/>
        <v>814</v>
      </c>
      <c r="CJ32" s="40">
        <f t="shared" si="25"/>
        <v>1139</v>
      </c>
      <c r="CK32" s="40">
        <f t="shared" si="26"/>
        <v>1119</v>
      </c>
      <c r="CL32" s="40">
        <f t="shared" si="27"/>
        <v>1234</v>
      </c>
      <c r="CM32" s="40">
        <f t="shared" si="28"/>
        <v>1333</v>
      </c>
      <c r="CN32" s="40">
        <f t="shared" si="29"/>
        <v>1422</v>
      </c>
      <c r="CO32" s="40">
        <f t="shared" si="30"/>
        <v>1520</v>
      </c>
    </row>
    <row r="33" spans="1:93" ht="12.75" customHeight="1" x14ac:dyDescent="0.3">
      <c r="A33" s="150"/>
      <c r="B33" s="149"/>
      <c r="C33" s="43">
        <v>9</v>
      </c>
      <c r="D33" s="46">
        <f t="shared" si="32"/>
        <v>3417.79</v>
      </c>
      <c r="E33" s="46">
        <f t="shared" si="33"/>
        <v>3971.92</v>
      </c>
      <c r="F33" s="46">
        <f t="shared" si="34"/>
        <v>4296.8</v>
      </c>
      <c r="G33" s="46">
        <f t="shared" si="35"/>
        <v>6018.14</v>
      </c>
      <c r="H33" s="46">
        <f t="shared" si="36"/>
        <v>5912.0300000000007</v>
      </c>
      <c r="I33" s="46">
        <f t="shared" si="37"/>
        <v>6526.42</v>
      </c>
      <c r="J33" s="46">
        <f t="shared" si="38"/>
        <v>7072.6900000000005</v>
      </c>
      <c r="K33" s="46">
        <f t="shared" si="39"/>
        <v>7540.3600000000006</v>
      </c>
      <c r="L33" s="46">
        <f t="shared" si="40"/>
        <v>8052.5700000000006</v>
      </c>
      <c r="M33" s="58">
        <v>9</v>
      </c>
      <c r="N33" s="67"/>
      <c r="O33" s="8"/>
      <c r="Q33" s="103">
        <v>2609</v>
      </c>
      <c r="R33" s="103">
        <v>3032</v>
      </c>
      <c r="S33" s="103">
        <v>3280</v>
      </c>
      <c r="T33" s="103">
        <v>4594</v>
      </c>
      <c r="U33" s="103">
        <v>4513</v>
      </c>
      <c r="V33" s="103">
        <v>4982</v>
      </c>
      <c r="W33" s="103">
        <v>5399</v>
      </c>
      <c r="X33" s="103">
        <v>5756</v>
      </c>
      <c r="Y33" s="103">
        <v>6147</v>
      </c>
      <c r="AA33" s="40">
        <f t="shared" si="4"/>
        <v>2609</v>
      </c>
      <c r="AB33" s="40">
        <f t="shared" si="5"/>
        <v>3032</v>
      </c>
      <c r="AC33" s="40">
        <f t="shared" si="6"/>
        <v>3280</v>
      </c>
      <c r="AD33" s="40">
        <f t="shared" si="7"/>
        <v>4594</v>
      </c>
      <c r="AE33" s="40">
        <f t="shared" si="8"/>
        <v>4513</v>
      </c>
      <c r="AF33" s="40">
        <f t="shared" si="9"/>
        <v>4982</v>
      </c>
      <c r="AG33" s="40">
        <f t="shared" si="10"/>
        <v>5399</v>
      </c>
      <c r="AH33" s="40">
        <f t="shared" si="11"/>
        <v>5756</v>
      </c>
      <c r="AI33" s="40">
        <f t="shared" si="12"/>
        <v>6147</v>
      </c>
      <c r="AS33" s="38">
        <v>2269</v>
      </c>
      <c r="AT33" s="38">
        <v>2637</v>
      </c>
      <c r="AU33" s="38">
        <v>2852</v>
      </c>
      <c r="AV33" s="38">
        <v>3995</v>
      </c>
      <c r="AW33" s="38">
        <v>3924</v>
      </c>
      <c r="AX33" s="38">
        <v>4333</v>
      </c>
      <c r="AY33" s="38">
        <v>4695</v>
      </c>
      <c r="AZ33" s="38">
        <v>5005</v>
      </c>
      <c r="BA33" s="38">
        <v>5345</v>
      </c>
      <c r="BB33" s="40">
        <v>1941</v>
      </c>
      <c r="BC33" s="40">
        <v>2257</v>
      </c>
      <c r="BD33" s="40">
        <v>2442</v>
      </c>
      <c r="BE33" s="40">
        <v>3422</v>
      </c>
      <c r="BF33" s="40">
        <v>3361</v>
      </c>
      <c r="BG33" s="40">
        <v>3712</v>
      </c>
      <c r="BH33" s="40">
        <v>4022</v>
      </c>
      <c r="BI33" s="40">
        <v>4289</v>
      </c>
      <c r="BJ33" s="40">
        <v>4580</v>
      </c>
      <c r="BK33" s="40"/>
      <c r="BL33" s="40">
        <v>1814</v>
      </c>
      <c r="BM33" s="40">
        <v>2109</v>
      </c>
      <c r="BN33" s="40">
        <v>2282</v>
      </c>
      <c r="BO33" s="40">
        <v>3198</v>
      </c>
      <c r="BP33" s="40">
        <v>3141</v>
      </c>
      <c r="BQ33" s="40">
        <v>3469</v>
      </c>
      <c r="BR33" s="40">
        <v>3758</v>
      </c>
      <c r="BS33" s="40">
        <v>4008</v>
      </c>
      <c r="BT33" s="40">
        <v>4280</v>
      </c>
      <c r="BV33" s="70">
        <f t="shared" si="13"/>
        <v>0.69528555001916448</v>
      </c>
      <c r="BW33" s="70">
        <f t="shared" si="14"/>
        <v>0.69558047493403696</v>
      </c>
      <c r="BX33" s="70">
        <f t="shared" si="15"/>
        <v>0.69573170731707312</v>
      </c>
      <c r="BY33" s="70">
        <f t="shared" si="16"/>
        <v>0.69612538093165</v>
      </c>
      <c r="BZ33" s="70">
        <f t="shared" si="17"/>
        <v>0.69598936405938405</v>
      </c>
      <c r="CA33" s="70">
        <f t="shared" si="18"/>
        <v>0.6963067041348856</v>
      </c>
      <c r="CB33" s="70">
        <f t="shared" si="19"/>
        <v>0.69605482496758664</v>
      </c>
      <c r="CC33" s="70">
        <f t="shared" si="20"/>
        <v>0.69631688672689362</v>
      </c>
      <c r="CD33" s="70">
        <f t="shared" si="21"/>
        <v>0.69627460549861719</v>
      </c>
      <c r="CG33" s="40">
        <f t="shared" si="22"/>
        <v>668</v>
      </c>
      <c r="CH33" s="40">
        <f t="shared" si="23"/>
        <v>775</v>
      </c>
      <c r="CI33" s="40">
        <f t="shared" si="24"/>
        <v>838</v>
      </c>
      <c r="CJ33" s="40">
        <f t="shared" si="25"/>
        <v>1172</v>
      </c>
      <c r="CK33" s="40">
        <f t="shared" si="26"/>
        <v>1152</v>
      </c>
      <c r="CL33" s="40">
        <f t="shared" si="27"/>
        <v>1270</v>
      </c>
      <c r="CM33" s="40">
        <f t="shared" si="28"/>
        <v>1377</v>
      </c>
      <c r="CN33" s="40">
        <f t="shared" si="29"/>
        <v>1467</v>
      </c>
      <c r="CO33" s="40">
        <f t="shared" si="30"/>
        <v>1567</v>
      </c>
    </row>
    <row r="34" spans="1:93" ht="12.75" customHeight="1" x14ac:dyDescent="0.3">
      <c r="A34" s="150"/>
      <c r="B34" s="149"/>
      <c r="C34" s="51">
        <v>9.5</v>
      </c>
      <c r="D34" s="50">
        <f t="shared" si="32"/>
        <v>3504.25</v>
      </c>
      <c r="E34" s="50">
        <f t="shared" si="33"/>
        <v>4085.8900000000003</v>
      </c>
      <c r="F34" s="50">
        <f t="shared" si="34"/>
        <v>4427.8</v>
      </c>
      <c r="G34" s="50">
        <f t="shared" si="35"/>
        <v>6188.4400000000005</v>
      </c>
      <c r="H34" s="50">
        <f t="shared" si="36"/>
        <v>6081.02</v>
      </c>
      <c r="I34" s="50">
        <f t="shared" si="37"/>
        <v>6726.85</v>
      </c>
      <c r="J34" s="50">
        <f t="shared" si="38"/>
        <v>7303.25</v>
      </c>
      <c r="K34" s="50">
        <f t="shared" si="39"/>
        <v>7780.09</v>
      </c>
      <c r="L34" s="50">
        <f t="shared" si="40"/>
        <v>8294.92</v>
      </c>
      <c r="M34" s="57">
        <v>9.5</v>
      </c>
      <c r="N34" s="67"/>
      <c r="O34" s="8"/>
      <c r="Q34" s="103">
        <v>2675</v>
      </c>
      <c r="R34" s="103">
        <v>3119</v>
      </c>
      <c r="S34" s="103">
        <v>3380</v>
      </c>
      <c r="T34" s="103">
        <v>4724</v>
      </c>
      <c r="U34" s="103">
        <v>4642</v>
      </c>
      <c r="V34" s="103">
        <v>5135</v>
      </c>
      <c r="W34" s="103">
        <v>5575</v>
      </c>
      <c r="X34" s="103">
        <v>5939</v>
      </c>
      <c r="Y34" s="103">
        <v>6332</v>
      </c>
      <c r="AA34" s="40">
        <f t="shared" si="4"/>
        <v>2675</v>
      </c>
      <c r="AB34" s="40">
        <f t="shared" si="5"/>
        <v>3119</v>
      </c>
      <c r="AC34" s="40">
        <f t="shared" si="6"/>
        <v>3380</v>
      </c>
      <c r="AD34" s="40">
        <f t="shared" si="7"/>
        <v>4724</v>
      </c>
      <c r="AE34" s="40">
        <f t="shared" si="8"/>
        <v>4642</v>
      </c>
      <c r="AF34" s="40">
        <f t="shared" si="9"/>
        <v>5135</v>
      </c>
      <c r="AG34" s="40">
        <f t="shared" si="10"/>
        <v>5575</v>
      </c>
      <c r="AH34" s="40">
        <f t="shared" si="11"/>
        <v>5939</v>
      </c>
      <c r="AI34" s="40">
        <f t="shared" si="12"/>
        <v>6332</v>
      </c>
      <c r="AS34" s="38">
        <v>2326</v>
      </c>
      <c r="AT34" s="38">
        <v>2712</v>
      </c>
      <c r="AU34" s="38">
        <v>2939</v>
      </c>
      <c r="AV34" s="38">
        <v>4108</v>
      </c>
      <c r="AW34" s="38">
        <v>4037</v>
      </c>
      <c r="AX34" s="38">
        <v>4465</v>
      </c>
      <c r="AY34" s="38">
        <v>4848</v>
      </c>
      <c r="AZ34" s="38">
        <v>5164</v>
      </c>
      <c r="BA34" s="38">
        <v>5507</v>
      </c>
      <c r="BB34" s="40">
        <v>1990</v>
      </c>
      <c r="BC34" s="40">
        <v>2321</v>
      </c>
      <c r="BD34" s="40">
        <v>2516</v>
      </c>
      <c r="BE34" s="40">
        <v>3519</v>
      </c>
      <c r="BF34" s="40">
        <v>3458</v>
      </c>
      <c r="BG34" s="40">
        <v>3825</v>
      </c>
      <c r="BH34" s="40">
        <v>4153</v>
      </c>
      <c r="BI34" s="40">
        <v>4425</v>
      </c>
      <c r="BJ34" s="40">
        <v>4719</v>
      </c>
      <c r="BK34" s="40"/>
      <c r="BL34" s="40">
        <v>1859</v>
      </c>
      <c r="BM34" s="40">
        <v>2169</v>
      </c>
      <c r="BN34" s="40">
        <v>2351</v>
      </c>
      <c r="BO34" s="40">
        <v>3288</v>
      </c>
      <c r="BP34" s="40">
        <v>3231</v>
      </c>
      <c r="BQ34" s="40">
        <v>3574</v>
      </c>
      <c r="BR34" s="40">
        <v>3881</v>
      </c>
      <c r="BS34" s="40">
        <v>4135</v>
      </c>
      <c r="BT34" s="40">
        <v>4410</v>
      </c>
      <c r="BV34" s="70">
        <f t="shared" si="13"/>
        <v>0.69495327102803739</v>
      </c>
      <c r="BW34" s="70">
        <f t="shared" si="14"/>
        <v>0.69541519717858291</v>
      </c>
      <c r="BX34" s="70">
        <f t="shared" si="15"/>
        <v>0.69556213017751478</v>
      </c>
      <c r="BY34" s="70">
        <f t="shared" si="16"/>
        <v>0.69602032176121931</v>
      </c>
      <c r="BZ34" s="70">
        <f t="shared" si="17"/>
        <v>0.69603619129685479</v>
      </c>
      <c r="CA34" s="70">
        <f t="shared" si="18"/>
        <v>0.69600778967867571</v>
      </c>
      <c r="CB34" s="70">
        <f t="shared" si="19"/>
        <v>0.69614349775784756</v>
      </c>
      <c r="CC34" s="70">
        <f t="shared" si="20"/>
        <v>0.69624515911769658</v>
      </c>
      <c r="CD34" s="70">
        <f t="shared" si="21"/>
        <v>0.69646241313960833</v>
      </c>
      <c r="CG34" s="40">
        <f t="shared" si="22"/>
        <v>685</v>
      </c>
      <c r="CH34" s="40">
        <f t="shared" si="23"/>
        <v>798</v>
      </c>
      <c r="CI34" s="40">
        <f t="shared" si="24"/>
        <v>864</v>
      </c>
      <c r="CJ34" s="40">
        <f t="shared" si="25"/>
        <v>1205</v>
      </c>
      <c r="CK34" s="40">
        <f t="shared" si="26"/>
        <v>1184</v>
      </c>
      <c r="CL34" s="40">
        <f t="shared" si="27"/>
        <v>1310</v>
      </c>
      <c r="CM34" s="40">
        <f t="shared" si="28"/>
        <v>1422</v>
      </c>
      <c r="CN34" s="40">
        <f t="shared" si="29"/>
        <v>1514</v>
      </c>
      <c r="CO34" s="40">
        <f t="shared" si="30"/>
        <v>1613</v>
      </c>
    </row>
    <row r="35" spans="1:93" ht="12.75" customHeight="1" x14ac:dyDescent="0.3">
      <c r="A35" s="150"/>
      <c r="B35" s="149"/>
      <c r="C35" s="43">
        <v>10</v>
      </c>
      <c r="D35" s="46">
        <f t="shared" si="32"/>
        <v>3589.4</v>
      </c>
      <c r="E35" s="46">
        <f t="shared" si="33"/>
        <v>4202.4800000000005</v>
      </c>
      <c r="F35" s="46">
        <f t="shared" si="34"/>
        <v>4556.18</v>
      </c>
      <c r="G35" s="46">
        <f t="shared" si="35"/>
        <v>6356.12</v>
      </c>
      <c r="H35" s="46">
        <f t="shared" si="36"/>
        <v>6256.56</v>
      </c>
      <c r="I35" s="46">
        <f t="shared" si="37"/>
        <v>6915.4900000000007</v>
      </c>
      <c r="J35" s="46">
        <f t="shared" si="38"/>
        <v>7528.5700000000006</v>
      </c>
      <c r="K35" s="46">
        <f t="shared" si="39"/>
        <v>8021.13</v>
      </c>
      <c r="L35" s="46">
        <f t="shared" si="40"/>
        <v>8537.27</v>
      </c>
      <c r="M35" s="58">
        <v>10</v>
      </c>
      <c r="N35" s="67"/>
      <c r="O35" s="8"/>
      <c r="Q35" s="103">
        <v>2740</v>
      </c>
      <c r="R35" s="103">
        <v>3208</v>
      </c>
      <c r="S35" s="103">
        <v>3478</v>
      </c>
      <c r="T35" s="103">
        <v>4852</v>
      </c>
      <c r="U35" s="103">
        <v>4776</v>
      </c>
      <c r="V35" s="103">
        <v>5279</v>
      </c>
      <c r="W35" s="103">
        <v>5747</v>
      </c>
      <c r="X35" s="103">
        <v>6123</v>
      </c>
      <c r="Y35" s="103">
        <v>6517</v>
      </c>
      <c r="AA35" s="40">
        <f t="shared" si="4"/>
        <v>2740</v>
      </c>
      <c r="AB35" s="40">
        <f t="shared" si="5"/>
        <v>3208</v>
      </c>
      <c r="AC35" s="40">
        <f t="shared" si="6"/>
        <v>3478</v>
      </c>
      <c r="AD35" s="40">
        <f t="shared" si="7"/>
        <v>4852</v>
      </c>
      <c r="AE35" s="40">
        <f t="shared" si="8"/>
        <v>4776</v>
      </c>
      <c r="AF35" s="40">
        <f t="shared" si="9"/>
        <v>5279</v>
      </c>
      <c r="AG35" s="40">
        <f t="shared" si="10"/>
        <v>5747</v>
      </c>
      <c r="AH35" s="40">
        <f t="shared" si="11"/>
        <v>6123</v>
      </c>
      <c r="AI35" s="40">
        <f t="shared" si="12"/>
        <v>6517</v>
      </c>
      <c r="AS35" s="38">
        <v>2383</v>
      </c>
      <c r="AT35" s="38">
        <v>2790</v>
      </c>
      <c r="AU35" s="38">
        <v>3024</v>
      </c>
      <c r="AV35" s="38">
        <v>4219</v>
      </c>
      <c r="AW35" s="38">
        <v>4153</v>
      </c>
      <c r="AX35" s="38">
        <v>4590</v>
      </c>
      <c r="AY35" s="38">
        <v>4997</v>
      </c>
      <c r="AZ35" s="38">
        <v>5324</v>
      </c>
      <c r="BA35" s="38">
        <v>5667</v>
      </c>
      <c r="BB35" s="40">
        <v>2039</v>
      </c>
      <c r="BC35" s="40">
        <v>2388</v>
      </c>
      <c r="BD35" s="40">
        <v>2589</v>
      </c>
      <c r="BE35" s="40">
        <v>3615</v>
      </c>
      <c r="BF35" s="40">
        <v>3557</v>
      </c>
      <c r="BG35" s="40">
        <v>3933</v>
      </c>
      <c r="BH35" s="40">
        <v>4282</v>
      </c>
      <c r="BI35" s="40">
        <v>4562</v>
      </c>
      <c r="BJ35" s="40">
        <v>4856</v>
      </c>
      <c r="BK35" s="40"/>
      <c r="BL35" s="40">
        <v>1905</v>
      </c>
      <c r="BM35" s="40">
        <v>2231</v>
      </c>
      <c r="BN35" s="40">
        <v>2419</v>
      </c>
      <c r="BO35" s="40">
        <v>3378</v>
      </c>
      <c r="BP35" s="40">
        <v>3324</v>
      </c>
      <c r="BQ35" s="40">
        <v>3675</v>
      </c>
      <c r="BR35" s="40">
        <v>4001</v>
      </c>
      <c r="BS35" s="40">
        <v>4263</v>
      </c>
      <c r="BT35" s="40">
        <v>4538</v>
      </c>
      <c r="BV35" s="70">
        <f t="shared" si="13"/>
        <v>0.69525547445255476</v>
      </c>
      <c r="BW35" s="70">
        <f t="shared" si="14"/>
        <v>0.69544887780548625</v>
      </c>
      <c r="BX35" s="70">
        <f t="shared" si="15"/>
        <v>0.69551466359976999</v>
      </c>
      <c r="BY35" s="70">
        <f t="shared" si="16"/>
        <v>0.69620774938169827</v>
      </c>
      <c r="BZ35" s="70">
        <f t="shared" si="17"/>
        <v>0.6959798994974874</v>
      </c>
      <c r="CA35" s="70">
        <f t="shared" si="18"/>
        <v>0.69615457473006248</v>
      </c>
      <c r="CB35" s="70">
        <f t="shared" si="19"/>
        <v>0.69618931616495561</v>
      </c>
      <c r="CC35" s="70">
        <f t="shared" si="20"/>
        <v>0.69622733953944149</v>
      </c>
      <c r="CD35" s="70">
        <f t="shared" si="21"/>
        <v>0.69633266840570818</v>
      </c>
      <c r="CG35" s="40">
        <f t="shared" si="22"/>
        <v>701</v>
      </c>
      <c r="CH35" s="40">
        <f t="shared" si="23"/>
        <v>820</v>
      </c>
      <c r="CI35" s="40">
        <f t="shared" si="24"/>
        <v>889</v>
      </c>
      <c r="CJ35" s="40">
        <f t="shared" si="25"/>
        <v>1237</v>
      </c>
      <c r="CK35" s="40">
        <f t="shared" si="26"/>
        <v>1219</v>
      </c>
      <c r="CL35" s="40">
        <f t="shared" si="27"/>
        <v>1346</v>
      </c>
      <c r="CM35" s="40">
        <f t="shared" si="28"/>
        <v>1465</v>
      </c>
      <c r="CN35" s="40">
        <f t="shared" si="29"/>
        <v>1561</v>
      </c>
      <c r="CO35" s="40">
        <f t="shared" si="30"/>
        <v>1661</v>
      </c>
    </row>
    <row r="36" spans="1:93" ht="12.75" customHeight="1" x14ac:dyDescent="0.3">
      <c r="A36" s="150"/>
      <c r="B36" s="149"/>
      <c r="C36" s="51">
        <v>11</v>
      </c>
      <c r="D36" s="50">
        <f t="shared" si="32"/>
        <v>3674.55</v>
      </c>
      <c r="E36" s="50">
        <f t="shared" si="33"/>
        <v>4316.45</v>
      </c>
      <c r="F36" s="50">
        <f t="shared" si="34"/>
        <v>4684.5600000000004</v>
      </c>
      <c r="G36" s="50">
        <f t="shared" si="35"/>
        <v>6555.2400000000007</v>
      </c>
      <c r="H36" s="50">
        <f t="shared" si="36"/>
        <v>6447.8200000000006</v>
      </c>
      <c r="I36" s="50">
        <f t="shared" si="37"/>
        <v>7125.09</v>
      </c>
      <c r="J36" s="50">
        <f t="shared" si="38"/>
        <v>7807.6</v>
      </c>
      <c r="K36" s="50">
        <f t="shared" si="39"/>
        <v>8323.74</v>
      </c>
      <c r="L36" s="50">
        <f t="shared" si="40"/>
        <v>8957.7800000000007</v>
      </c>
      <c r="M36" s="57">
        <v>11</v>
      </c>
      <c r="N36" s="67"/>
      <c r="O36" s="8"/>
      <c r="Q36" s="103">
        <v>2805</v>
      </c>
      <c r="R36" s="103">
        <v>3295</v>
      </c>
      <c r="S36" s="103">
        <v>3576</v>
      </c>
      <c r="T36" s="103">
        <v>5004</v>
      </c>
      <c r="U36" s="103">
        <v>4922</v>
      </c>
      <c r="V36" s="103">
        <v>5439</v>
      </c>
      <c r="W36" s="103">
        <v>5960</v>
      </c>
      <c r="X36" s="103">
        <v>6354</v>
      </c>
      <c r="Y36" s="103">
        <v>6838</v>
      </c>
      <c r="AA36" s="40">
        <f t="shared" si="4"/>
        <v>2805</v>
      </c>
      <c r="AB36" s="40">
        <f t="shared" si="5"/>
        <v>3295</v>
      </c>
      <c r="AC36" s="40">
        <f t="shared" si="6"/>
        <v>3576</v>
      </c>
      <c r="AD36" s="40">
        <f t="shared" si="7"/>
        <v>5004</v>
      </c>
      <c r="AE36" s="40">
        <f t="shared" si="8"/>
        <v>4922</v>
      </c>
      <c r="AF36" s="40">
        <f t="shared" si="9"/>
        <v>5439</v>
      </c>
      <c r="AG36" s="40">
        <f t="shared" si="10"/>
        <v>5960</v>
      </c>
      <c r="AH36" s="40">
        <f t="shared" si="11"/>
        <v>6354</v>
      </c>
      <c r="AI36" s="40">
        <f t="shared" si="12"/>
        <v>6838</v>
      </c>
      <c r="AS36" s="38">
        <v>2439</v>
      </c>
      <c r="AT36" s="38">
        <v>2865</v>
      </c>
      <c r="AU36" s="38">
        <v>3110</v>
      </c>
      <c r="AV36" s="38">
        <v>4351</v>
      </c>
      <c r="AW36" s="38">
        <v>4280</v>
      </c>
      <c r="AX36" s="38">
        <v>4729</v>
      </c>
      <c r="AY36" s="38">
        <v>5183</v>
      </c>
      <c r="AZ36" s="38">
        <v>5525</v>
      </c>
      <c r="BA36" s="38">
        <v>5946</v>
      </c>
      <c r="BB36" s="40">
        <v>2087</v>
      </c>
      <c r="BC36" s="40">
        <v>2453</v>
      </c>
      <c r="BD36" s="40">
        <v>2663</v>
      </c>
      <c r="BE36" s="40">
        <v>3728</v>
      </c>
      <c r="BF36" s="40">
        <v>3667</v>
      </c>
      <c r="BG36" s="40">
        <v>4052</v>
      </c>
      <c r="BH36" s="40">
        <v>4441</v>
      </c>
      <c r="BI36" s="40">
        <v>4735</v>
      </c>
      <c r="BJ36" s="40">
        <v>5096</v>
      </c>
      <c r="BK36" s="40"/>
      <c r="BL36" s="40">
        <v>1950</v>
      </c>
      <c r="BM36" s="40">
        <v>2292</v>
      </c>
      <c r="BN36" s="40">
        <v>2488</v>
      </c>
      <c r="BO36" s="40">
        <v>3484</v>
      </c>
      <c r="BP36" s="40">
        <v>3427</v>
      </c>
      <c r="BQ36" s="40">
        <v>3786</v>
      </c>
      <c r="BR36" s="40">
        <v>4150</v>
      </c>
      <c r="BS36" s="40">
        <v>4425</v>
      </c>
      <c r="BT36" s="40">
        <v>4762</v>
      </c>
      <c r="BV36" s="70">
        <f t="shared" si="13"/>
        <v>0.69518716577540107</v>
      </c>
      <c r="BW36" s="70">
        <f t="shared" si="14"/>
        <v>0.69559939301972684</v>
      </c>
      <c r="BX36" s="70">
        <f t="shared" si="15"/>
        <v>0.69574944071588363</v>
      </c>
      <c r="BY36" s="70">
        <f t="shared" si="16"/>
        <v>0.69624300559552355</v>
      </c>
      <c r="BZ36" s="70">
        <f t="shared" si="17"/>
        <v>0.69626168224299068</v>
      </c>
      <c r="CA36" s="70">
        <f t="shared" si="18"/>
        <v>0.6960838389409818</v>
      </c>
      <c r="CB36" s="70">
        <f t="shared" si="19"/>
        <v>0.69630872483221473</v>
      </c>
      <c r="CC36" s="70">
        <f t="shared" si="20"/>
        <v>0.6964117091595845</v>
      </c>
      <c r="CD36" s="70">
        <f t="shared" si="21"/>
        <v>0.69640245685873059</v>
      </c>
      <c r="CG36" s="40">
        <f t="shared" si="22"/>
        <v>718</v>
      </c>
      <c r="CH36" s="40">
        <f t="shared" si="23"/>
        <v>842</v>
      </c>
      <c r="CI36" s="40">
        <f t="shared" si="24"/>
        <v>913</v>
      </c>
      <c r="CJ36" s="40">
        <f t="shared" si="25"/>
        <v>1276</v>
      </c>
      <c r="CK36" s="40">
        <f t="shared" si="26"/>
        <v>1255</v>
      </c>
      <c r="CL36" s="40">
        <f t="shared" si="27"/>
        <v>1387</v>
      </c>
      <c r="CM36" s="40">
        <f t="shared" si="28"/>
        <v>1519</v>
      </c>
      <c r="CN36" s="40">
        <f t="shared" si="29"/>
        <v>1619</v>
      </c>
      <c r="CO36" s="40">
        <f t="shared" si="30"/>
        <v>1742</v>
      </c>
    </row>
    <row r="37" spans="1:93" ht="12.75" customHeight="1" x14ac:dyDescent="0.3">
      <c r="A37" s="150"/>
      <c r="B37" s="149"/>
      <c r="C37" s="43">
        <v>12</v>
      </c>
      <c r="D37" s="46">
        <f t="shared" si="32"/>
        <v>3758.3900000000003</v>
      </c>
      <c r="E37" s="46">
        <f t="shared" si="33"/>
        <v>4438.28</v>
      </c>
      <c r="F37" s="46">
        <f t="shared" si="34"/>
        <v>4833.9000000000005</v>
      </c>
      <c r="G37" s="46">
        <f t="shared" si="35"/>
        <v>6753.05</v>
      </c>
      <c r="H37" s="46">
        <f t="shared" si="36"/>
        <v>6645.63</v>
      </c>
      <c r="I37" s="46">
        <f t="shared" si="37"/>
        <v>7321.59</v>
      </c>
      <c r="J37" s="46">
        <f t="shared" si="38"/>
        <v>8085.3200000000006</v>
      </c>
      <c r="K37" s="46">
        <f t="shared" si="39"/>
        <v>8631.59</v>
      </c>
      <c r="L37" s="46">
        <f t="shared" si="40"/>
        <v>9302.31</v>
      </c>
      <c r="M37" s="58">
        <v>12</v>
      </c>
      <c r="N37" s="67"/>
      <c r="O37" s="8"/>
      <c r="Q37" s="103">
        <v>2869</v>
      </c>
      <c r="R37" s="103">
        <v>3388</v>
      </c>
      <c r="S37" s="103">
        <v>3690</v>
      </c>
      <c r="T37" s="103">
        <v>5155</v>
      </c>
      <c r="U37" s="103">
        <v>5073</v>
      </c>
      <c r="V37" s="103">
        <v>5589</v>
      </c>
      <c r="W37" s="103">
        <v>6172</v>
      </c>
      <c r="X37" s="103">
        <v>6589</v>
      </c>
      <c r="Y37" s="103">
        <v>7101</v>
      </c>
      <c r="AA37" s="40">
        <f t="shared" si="4"/>
        <v>2869</v>
      </c>
      <c r="AB37" s="40">
        <f t="shared" si="5"/>
        <v>3388</v>
      </c>
      <c r="AC37" s="40">
        <f t="shared" si="6"/>
        <v>3690</v>
      </c>
      <c r="AD37" s="40">
        <f t="shared" si="7"/>
        <v>5155</v>
      </c>
      <c r="AE37" s="40">
        <f t="shared" si="8"/>
        <v>5073</v>
      </c>
      <c r="AF37" s="40">
        <f t="shared" si="9"/>
        <v>5589</v>
      </c>
      <c r="AG37" s="40">
        <f t="shared" si="10"/>
        <v>6172</v>
      </c>
      <c r="AH37" s="40">
        <f t="shared" si="11"/>
        <v>6589</v>
      </c>
      <c r="AI37" s="40">
        <f t="shared" si="12"/>
        <v>7101</v>
      </c>
      <c r="AS37" s="38">
        <v>2495</v>
      </c>
      <c r="AT37" s="38">
        <v>2946</v>
      </c>
      <c r="AU37" s="38">
        <v>3209</v>
      </c>
      <c r="AV37" s="38">
        <v>4482</v>
      </c>
      <c r="AW37" s="38">
        <v>4411</v>
      </c>
      <c r="AX37" s="38">
        <v>4860</v>
      </c>
      <c r="AY37" s="38">
        <v>5367</v>
      </c>
      <c r="AZ37" s="38">
        <v>5729</v>
      </c>
      <c r="BA37" s="38">
        <v>6175</v>
      </c>
      <c r="BB37" s="40">
        <v>2135</v>
      </c>
      <c r="BC37" s="40">
        <v>2522</v>
      </c>
      <c r="BD37" s="40">
        <v>2747</v>
      </c>
      <c r="BE37" s="40">
        <v>3841</v>
      </c>
      <c r="BF37" s="40">
        <v>3779</v>
      </c>
      <c r="BG37" s="40">
        <v>4164</v>
      </c>
      <c r="BH37" s="40">
        <v>4599</v>
      </c>
      <c r="BI37" s="40">
        <v>4910</v>
      </c>
      <c r="BJ37" s="40">
        <v>5292</v>
      </c>
      <c r="BK37" s="40"/>
      <c r="BL37" s="40">
        <v>1995</v>
      </c>
      <c r="BM37" s="40">
        <v>2357</v>
      </c>
      <c r="BN37" s="40">
        <v>2567</v>
      </c>
      <c r="BO37" s="40">
        <v>3589</v>
      </c>
      <c r="BP37" s="40">
        <v>3531</v>
      </c>
      <c r="BQ37" s="40">
        <v>3891</v>
      </c>
      <c r="BR37" s="40">
        <v>4298</v>
      </c>
      <c r="BS37" s="40">
        <v>4588</v>
      </c>
      <c r="BT37" s="40">
        <v>4945</v>
      </c>
      <c r="BV37" s="70">
        <f t="shared" si="13"/>
        <v>0.69536423841059603</v>
      </c>
      <c r="BW37" s="70">
        <f t="shared" si="14"/>
        <v>0.69569067296340026</v>
      </c>
      <c r="BX37" s="70">
        <f t="shared" si="15"/>
        <v>0.69566395663956637</v>
      </c>
      <c r="BY37" s="70">
        <f t="shared" si="16"/>
        <v>0.69621726479146462</v>
      </c>
      <c r="BZ37" s="70">
        <f t="shared" si="17"/>
        <v>0.6960378474275577</v>
      </c>
      <c r="CA37" s="70">
        <f t="shared" si="18"/>
        <v>0.69618894256575414</v>
      </c>
      <c r="CB37" s="70">
        <f t="shared" si="19"/>
        <v>0.69637070641607257</v>
      </c>
      <c r="CC37" s="70">
        <f t="shared" si="20"/>
        <v>0.6963120352101988</v>
      </c>
      <c r="CD37" s="70">
        <f t="shared" si="21"/>
        <v>0.69638079143782561</v>
      </c>
      <c r="CG37" s="40">
        <f t="shared" si="22"/>
        <v>734</v>
      </c>
      <c r="CH37" s="40">
        <f t="shared" si="23"/>
        <v>866</v>
      </c>
      <c r="CI37" s="40">
        <f t="shared" si="24"/>
        <v>943</v>
      </c>
      <c r="CJ37" s="40">
        <f t="shared" si="25"/>
        <v>1314</v>
      </c>
      <c r="CK37" s="40">
        <f t="shared" si="26"/>
        <v>1294</v>
      </c>
      <c r="CL37" s="40">
        <f t="shared" si="27"/>
        <v>1425</v>
      </c>
      <c r="CM37" s="40">
        <f t="shared" si="28"/>
        <v>1573</v>
      </c>
      <c r="CN37" s="40">
        <f t="shared" si="29"/>
        <v>1679</v>
      </c>
      <c r="CO37" s="40">
        <f t="shared" si="30"/>
        <v>1809</v>
      </c>
    </row>
    <row r="38" spans="1:93" ht="12.75" customHeight="1" x14ac:dyDescent="0.3">
      <c r="A38" s="150"/>
      <c r="B38" s="149"/>
      <c r="C38" s="51">
        <v>13</v>
      </c>
      <c r="D38" s="50">
        <f t="shared" si="32"/>
        <v>3842.23</v>
      </c>
      <c r="E38" s="50">
        <f t="shared" si="33"/>
        <v>4562.7300000000005</v>
      </c>
      <c r="F38" s="50">
        <f t="shared" si="34"/>
        <v>4981.93</v>
      </c>
      <c r="G38" s="50">
        <f t="shared" si="35"/>
        <v>6952.17</v>
      </c>
      <c r="H38" s="50">
        <f t="shared" si="36"/>
        <v>6836.89</v>
      </c>
      <c r="I38" s="50">
        <f t="shared" si="37"/>
        <v>7514.16</v>
      </c>
      <c r="J38" s="50">
        <f t="shared" si="38"/>
        <v>8366.9700000000012</v>
      </c>
      <c r="K38" s="50">
        <f t="shared" si="39"/>
        <v>8940.75</v>
      </c>
      <c r="L38" s="50">
        <f t="shared" si="40"/>
        <v>9649.4600000000009</v>
      </c>
      <c r="M38" s="57">
        <v>13</v>
      </c>
      <c r="N38" s="67"/>
      <c r="O38" s="8"/>
      <c r="Q38" s="103">
        <v>2933</v>
      </c>
      <c r="R38" s="103">
        <v>3483</v>
      </c>
      <c r="S38" s="103">
        <v>3803</v>
      </c>
      <c r="T38" s="103">
        <v>5307</v>
      </c>
      <c r="U38" s="103">
        <v>5219</v>
      </c>
      <c r="V38" s="103">
        <v>5736</v>
      </c>
      <c r="W38" s="103">
        <v>6387</v>
      </c>
      <c r="X38" s="103">
        <v>6825</v>
      </c>
      <c r="Y38" s="103">
        <v>7366</v>
      </c>
      <c r="AA38" s="40">
        <f t="shared" si="4"/>
        <v>2933</v>
      </c>
      <c r="AB38" s="40">
        <f t="shared" si="5"/>
        <v>3483</v>
      </c>
      <c r="AC38" s="40">
        <f t="shared" si="6"/>
        <v>3803</v>
      </c>
      <c r="AD38" s="40">
        <f t="shared" si="7"/>
        <v>5307</v>
      </c>
      <c r="AE38" s="40">
        <f t="shared" si="8"/>
        <v>5219</v>
      </c>
      <c r="AF38" s="40">
        <f t="shared" si="9"/>
        <v>5736</v>
      </c>
      <c r="AG38" s="40">
        <f t="shared" si="10"/>
        <v>6387</v>
      </c>
      <c r="AH38" s="40">
        <f t="shared" si="11"/>
        <v>6825</v>
      </c>
      <c r="AI38" s="40">
        <f t="shared" si="12"/>
        <v>7366</v>
      </c>
      <c r="AS38" s="38">
        <v>2551</v>
      </c>
      <c r="AT38" s="38">
        <v>3029</v>
      </c>
      <c r="AU38" s="38">
        <v>3307</v>
      </c>
      <c r="AV38" s="38">
        <v>4614</v>
      </c>
      <c r="AW38" s="38">
        <v>4538</v>
      </c>
      <c r="AX38" s="38">
        <v>4988</v>
      </c>
      <c r="AY38" s="38">
        <v>5554</v>
      </c>
      <c r="AZ38" s="38">
        <v>5935</v>
      </c>
      <c r="BA38" s="38">
        <v>6406</v>
      </c>
      <c r="BB38" s="40">
        <v>2183</v>
      </c>
      <c r="BC38" s="40">
        <v>2593</v>
      </c>
      <c r="BD38" s="40">
        <v>2832</v>
      </c>
      <c r="BE38" s="40">
        <v>3954</v>
      </c>
      <c r="BF38" s="40">
        <v>3888</v>
      </c>
      <c r="BG38" s="40">
        <v>4274</v>
      </c>
      <c r="BH38" s="40">
        <v>4760</v>
      </c>
      <c r="BI38" s="40">
        <v>5086</v>
      </c>
      <c r="BJ38" s="40">
        <v>5490</v>
      </c>
      <c r="BK38" s="40"/>
      <c r="BL38" s="40">
        <v>2040</v>
      </c>
      <c r="BM38" s="40">
        <v>2423</v>
      </c>
      <c r="BN38" s="40">
        <v>2646</v>
      </c>
      <c r="BO38" s="40">
        <v>3695</v>
      </c>
      <c r="BP38" s="40">
        <v>3633</v>
      </c>
      <c r="BQ38" s="40">
        <v>3994</v>
      </c>
      <c r="BR38" s="40">
        <v>4448</v>
      </c>
      <c r="BS38" s="40">
        <v>4753</v>
      </c>
      <c r="BT38" s="40">
        <v>5130</v>
      </c>
      <c r="BV38" s="70">
        <f t="shared" si="13"/>
        <v>0.69553358336174564</v>
      </c>
      <c r="BW38" s="70">
        <f t="shared" si="14"/>
        <v>0.69566465690496693</v>
      </c>
      <c r="BX38" s="70">
        <f t="shared" si="15"/>
        <v>0.69576650013147512</v>
      </c>
      <c r="BY38" s="70">
        <f t="shared" si="16"/>
        <v>0.69625023553796872</v>
      </c>
      <c r="BZ38" s="70">
        <f t="shared" si="17"/>
        <v>0.69611036597049247</v>
      </c>
      <c r="CA38" s="70">
        <f t="shared" si="18"/>
        <v>0.69630404463040452</v>
      </c>
      <c r="CB38" s="70">
        <f t="shared" si="19"/>
        <v>0.696414592140285</v>
      </c>
      <c r="CC38" s="70">
        <f t="shared" si="20"/>
        <v>0.69641025641025645</v>
      </c>
      <c r="CD38" s="70">
        <f t="shared" si="21"/>
        <v>0.69644311702416506</v>
      </c>
      <c r="CG38" s="40">
        <f t="shared" si="22"/>
        <v>750</v>
      </c>
      <c r="CH38" s="40">
        <f t="shared" si="23"/>
        <v>890</v>
      </c>
      <c r="CI38" s="40">
        <f t="shared" si="24"/>
        <v>971</v>
      </c>
      <c r="CJ38" s="40">
        <f t="shared" si="25"/>
        <v>1353</v>
      </c>
      <c r="CK38" s="40">
        <f t="shared" si="26"/>
        <v>1331</v>
      </c>
      <c r="CL38" s="40">
        <f t="shared" si="27"/>
        <v>1462</v>
      </c>
      <c r="CM38" s="40">
        <f t="shared" si="28"/>
        <v>1627</v>
      </c>
      <c r="CN38" s="40">
        <f t="shared" si="29"/>
        <v>1739</v>
      </c>
      <c r="CO38" s="40">
        <f t="shared" si="30"/>
        <v>1876</v>
      </c>
    </row>
    <row r="39" spans="1:93" ht="12.75" customHeight="1" x14ac:dyDescent="0.3">
      <c r="A39" s="150"/>
      <c r="B39" s="149"/>
      <c r="C39" s="43">
        <v>14</v>
      </c>
      <c r="D39" s="46">
        <f t="shared" si="32"/>
        <v>3926.07</v>
      </c>
      <c r="E39" s="46">
        <f t="shared" si="33"/>
        <v>4681.9400000000005</v>
      </c>
      <c r="F39" s="46">
        <f t="shared" si="34"/>
        <v>5132.58</v>
      </c>
      <c r="G39" s="46">
        <f t="shared" si="35"/>
        <v>7151.29</v>
      </c>
      <c r="H39" s="46">
        <f t="shared" si="36"/>
        <v>7030.77</v>
      </c>
      <c r="I39" s="46">
        <f t="shared" si="37"/>
        <v>7705.42</v>
      </c>
      <c r="J39" s="46">
        <f t="shared" si="38"/>
        <v>8647.31</v>
      </c>
      <c r="K39" s="46">
        <f t="shared" si="39"/>
        <v>9248.6</v>
      </c>
      <c r="L39" s="46">
        <f t="shared" si="40"/>
        <v>9990.0600000000013</v>
      </c>
      <c r="M39" s="58">
        <v>14</v>
      </c>
      <c r="N39" s="67"/>
      <c r="O39" s="8"/>
      <c r="Q39" s="103">
        <v>2997</v>
      </c>
      <c r="R39" s="103">
        <v>3574</v>
      </c>
      <c r="S39" s="103">
        <v>3918</v>
      </c>
      <c r="T39" s="103">
        <v>5459</v>
      </c>
      <c r="U39" s="103">
        <v>5367</v>
      </c>
      <c r="V39" s="103">
        <v>5882</v>
      </c>
      <c r="W39" s="103">
        <v>6601</v>
      </c>
      <c r="X39" s="103">
        <v>7060</v>
      </c>
      <c r="Y39" s="103">
        <v>7626</v>
      </c>
      <c r="AA39" s="40">
        <f t="shared" si="4"/>
        <v>2997</v>
      </c>
      <c r="AB39" s="40">
        <f t="shared" si="5"/>
        <v>3574</v>
      </c>
      <c r="AC39" s="40">
        <f t="shared" si="6"/>
        <v>3918</v>
      </c>
      <c r="AD39" s="40">
        <f t="shared" si="7"/>
        <v>5459</v>
      </c>
      <c r="AE39" s="40">
        <f t="shared" si="8"/>
        <v>5367</v>
      </c>
      <c r="AF39" s="40">
        <f t="shared" si="9"/>
        <v>5882</v>
      </c>
      <c r="AG39" s="40">
        <f t="shared" si="10"/>
        <v>6601</v>
      </c>
      <c r="AH39" s="40">
        <f t="shared" si="11"/>
        <v>7060</v>
      </c>
      <c r="AI39" s="40">
        <f t="shared" si="12"/>
        <v>7626</v>
      </c>
      <c r="AS39" s="38">
        <v>2607</v>
      </c>
      <c r="AT39" s="38">
        <v>3108</v>
      </c>
      <c r="AU39" s="38">
        <v>3407</v>
      </c>
      <c r="AV39" s="38">
        <v>4747</v>
      </c>
      <c r="AW39" s="38">
        <v>4667</v>
      </c>
      <c r="AX39" s="38">
        <v>5114</v>
      </c>
      <c r="AY39" s="38">
        <v>5740</v>
      </c>
      <c r="AZ39" s="38">
        <v>6139</v>
      </c>
      <c r="BA39" s="38">
        <v>6632</v>
      </c>
      <c r="BB39" s="40">
        <v>2231</v>
      </c>
      <c r="BC39" s="40">
        <v>2661</v>
      </c>
      <c r="BD39" s="40">
        <v>2917</v>
      </c>
      <c r="BE39" s="40">
        <v>4068</v>
      </c>
      <c r="BF39" s="40">
        <v>3998</v>
      </c>
      <c r="BG39" s="40">
        <v>4382</v>
      </c>
      <c r="BH39" s="40">
        <v>4919</v>
      </c>
      <c r="BI39" s="40">
        <v>5261</v>
      </c>
      <c r="BJ39" s="40">
        <v>5684</v>
      </c>
      <c r="BK39" s="40"/>
      <c r="BL39" s="40">
        <v>2085</v>
      </c>
      <c r="BM39" s="40">
        <v>2486</v>
      </c>
      <c r="BN39" s="40">
        <v>2726</v>
      </c>
      <c r="BO39" s="40">
        <v>3801</v>
      </c>
      <c r="BP39" s="40">
        <v>3736</v>
      </c>
      <c r="BQ39" s="40">
        <v>4095</v>
      </c>
      <c r="BR39" s="40">
        <v>4597</v>
      </c>
      <c r="BS39" s="40">
        <v>4916</v>
      </c>
      <c r="BT39" s="40">
        <v>5312</v>
      </c>
      <c r="BV39" s="70">
        <f t="shared" si="13"/>
        <v>0.69569569569569567</v>
      </c>
      <c r="BW39" s="70">
        <f t="shared" si="14"/>
        <v>0.6955791829882485</v>
      </c>
      <c r="BX39" s="70">
        <f t="shared" si="15"/>
        <v>0.69576314446145993</v>
      </c>
      <c r="BY39" s="70">
        <f t="shared" si="16"/>
        <v>0.69628137021432501</v>
      </c>
      <c r="BZ39" s="70">
        <f t="shared" si="17"/>
        <v>0.69610583193590458</v>
      </c>
      <c r="CA39" s="70">
        <f t="shared" si="18"/>
        <v>0.69619177150629041</v>
      </c>
      <c r="CB39" s="70">
        <f t="shared" si="19"/>
        <v>0.69640963490380248</v>
      </c>
      <c r="CC39" s="70">
        <f t="shared" si="20"/>
        <v>0.6963172804532578</v>
      </c>
      <c r="CD39" s="70">
        <f t="shared" si="21"/>
        <v>0.69656438499868867</v>
      </c>
      <c r="CG39" s="40">
        <f t="shared" si="22"/>
        <v>766</v>
      </c>
      <c r="CH39" s="40">
        <f t="shared" si="23"/>
        <v>913</v>
      </c>
      <c r="CI39" s="40">
        <f t="shared" si="24"/>
        <v>1001</v>
      </c>
      <c r="CJ39" s="40">
        <f t="shared" si="25"/>
        <v>1391</v>
      </c>
      <c r="CK39" s="40">
        <f t="shared" si="26"/>
        <v>1369</v>
      </c>
      <c r="CL39" s="40">
        <f t="shared" si="27"/>
        <v>1500</v>
      </c>
      <c r="CM39" s="40">
        <f t="shared" si="28"/>
        <v>1682</v>
      </c>
      <c r="CN39" s="40">
        <f t="shared" si="29"/>
        <v>1799</v>
      </c>
      <c r="CO39" s="40">
        <f t="shared" si="30"/>
        <v>1942</v>
      </c>
    </row>
    <row r="40" spans="1:93" ht="12.75" customHeight="1" x14ac:dyDescent="0.3">
      <c r="A40" s="150"/>
      <c r="B40" s="149"/>
      <c r="C40" s="51">
        <v>15</v>
      </c>
      <c r="D40" s="50">
        <f t="shared" si="32"/>
        <v>4012.53</v>
      </c>
      <c r="E40" s="50">
        <f t="shared" si="33"/>
        <v>4806.3900000000003</v>
      </c>
      <c r="F40" s="50">
        <f t="shared" si="34"/>
        <v>5284.54</v>
      </c>
      <c r="G40" s="50">
        <f t="shared" si="35"/>
        <v>7347.79</v>
      </c>
      <c r="H40" s="50">
        <f t="shared" si="36"/>
        <v>7225.96</v>
      </c>
      <c r="I40" s="50">
        <f t="shared" si="37"/>
        <v>7900.6100000000006</v>
      </c>
      <c r="J40" s="50">
        <f t="shared" si="38"/>
        <v>8931.58</v>
      </c>
      <c r="K40" s="50">
        <f t="shared" si="39"/>
        <v>9549.9</v>
      </c>
      <c r="L40" s="50">
        <f t="shared" si="40"/>
        <v>10338.52</v>
      </c>
      <c r="M40" s="57">
        <v>15</v>
      </c>
      <c r="N40" s="67"/>
      <c r="O40" s="8"/>
      <c r="Q40" s="103">
        <v>3063</v>
      </c>
      <c r="R40" s="103">
        <v>3669</v>
      </c>
      <c r="S40" s="103">
        <v>4034</v>
      </c>
      <c r="T40" s="103">
        <v>5609</v>
      </c>
      <c r="U40" s="103">
        <v>5516</v>
      </c>
      <c r="V40" s="103">
        <v>6031</v>
      </c>
      <c r="W40" s="103">
        <v>6818</v>
      </c>
      <c r="X40" s="103">
        <v>7290</v>
      </c>
      <c r="Y40" s="103">
        <v>7892</v>
      </c>
      <c r="AA40" s="40">
        <f t="shared" si="4"/>
        <v>3063</v>
      </c>
      <c r="AB40" s="40">
        <f t="shared" si="5"/>
        <v>3669</v>
      </c>
      <c r="AC40" s="40">
        <f t="shared" si="6"/>
        <v>4034</v>
      </c>
      <c r="AD40" s="40">
        <f t="shared" si="7"/>
        <v>5609</v>
      </c>
      <c r="AE40" s="40">
        <f t="shared" si="8"/>
        <v>5516</v>
      </c>
      <c r="AF40" s="40">
        <f t="shared" si="9"/>
        <v>6031</v>
      </c>
      <c r="AG40" s="40">
        <f t="shared" si="10"/>
        <v>6818</v>
      </c>
      <c r="AH40" s="40">
        <f t="shared" si="11"/>
        <v>7290</v>
      </c>
      <c r="AI40" s="40">
        <f t="shared" si="12"/>
        <v>7892</v>
      </c>
      <c r="AS40" s="38">
        <v>2663</v>
      </c>
      <c r="AT40" s="38">
        <v>3190</v>
      </c>
      <c r="AU40" s="38">
        <v>3508</v>
      </c>
      <c r="AV40" s="38">
        <v>4878</v>
      </c>
      <c r="AW40" s="38">
        <v>4797</v>
      </c>
      <c r="AX40" s="38">
        <v>5244</v>
      </c>
      <c r="AY40" s="38">
        <v>5929</v>
      </c>
      <c r="AZ40" s="38">
        <v>6339</v>
      </c>
      <c r="BA40" s="38">
        <v>6863</v>
      </c>
      <c r="BB40" s="40">
        <v>2279</v>
      </c>
      <c r="BC40" s="40">
        <v>2731</v>
      </c>
      <c r="BD40" s="40">
        <v>3004</v>
      </c>
      <c r="BE40" s="40">
        <v>4180</v>
      </c>
      <c r="BF40" s="40">
        <v>4110</v>
      </c>
      <c r="BG40" s="40">
        <v>4494</v>
      </c>
      <c r="BH40" s="40">
        <v>5081</v>
      </c>
      <c r="BI40" s="40">
        <v>5433</v>
      </c>
      <c r="BJ40" s="40">
        <v>5882</v>
      </c>
      <c r="BK40" s="40"/>
      <c r="BL40" s="40">
        <v>2129</v>
      </c>
      <c r="BM40" s="40">
        <v>2552</v>
      </c>
      <c r="BN40" s="40">
        <v>2807</v>
      </c>
      <c r="BO40" s="40">
        <v>3906</v>
      </c>
      <c r="BP40" s="40">
        <v>3841</v>
      </c>
      <c r="BQ40" s="40">
        <v>4200</v>
      </c>
      <c r="BR40" s="40">
        <v>4748</v>
      </c>
      <c r="BS40" s="40">
        <v>5077</v>
      </c>
      <c r="BT40" s="40">
        <v>5497</v>
      </c>
      <c r="BV40" s="70">
        <f t="shared" si="13"/>
        <v>0.69507019262161285</v>
      </c>
      <c r="BW40" s="70">
        <f t="shared" si="14"/>
        <v>0.69555737258108474</v>
      </c>
      <c r="BX40" s="70">
        <f t="shared" si="15"/>
        <v>0.69583539910758552</v>
      </c>
      <c r="BY40" s="70">
        <f t="shared" si="16"/>
        <v>0.69638081654483863</v>
      </c>
      <c r="BZ40" s="70">
        <f t="shared" si="17"/>
        <v>0.69633792603335753</v>
      </c>
      <c r="CA40" s="70">
        <f t="shared" si="18"/>
        <v>0.69640192339578844</v>
      </c>
      <c r="CB40" s="70">
        <f t="shared" si="19"/>
        <v>0.69639190378410087</v>
      </c>
      <c r="CC40" s="70">
        <f t="shared" si="20"/>
        <v>0.69643347050754456</v>
      </c>
      <c r="CD40" s="70">
        <f t="shared" si="21"/>
        <v>0.69652812975164724</v>
      </c>
      <c r="CG40" s="40">
        <f t="shared" si="22"/>
        <v>784</v>
      </c>
      <c r="CH40" s="40">
        <f t="shared" si="23"/>
        <v>938</v>
      </c>
      <c r="CI40" s="40">
        <f t="shared" si="24"/>
        <v>1030</v>
      </c>
      <c r="CJ40" s="40">
        <f t="shared" si="25"/>
        <v>1429</v>
      </c>
      <c r="CK40" s="40">
        <f t="shared" si="26"/>
        <v>1406</v>
      </c>
      <c r="CL40" s="40">
        <f t="shared" si="27"/>
        <v>1537</v>
      </c>
      <c r="CM40" s="40">
        <f t="shared" si="28"/>
        <v>1737</v>
      </c>
      <c r="CN40" s="40">
        <f t="shared" si="29"/>
        <v>1857</v>
      </c>
      <c r="CO40" s="40">
        <f t="shared" si="30"/>
        <v>2010</v>
      </c>
    </row>
    <row r="41" spans="1:93" ht="12.75" customHeight="1" x14ac:dyDescent="0.3">
      <c r="A41" s="150"/>
      <c r="B41" s="149"/>
      <c r="C41" s="43">
        <v>16</v>
      </c>
      <c r="D41" s="46">
        <f t="shared" si="32"/>
        <v>4095.06</v>
      </c>
      <c r="E41" s="46">
        <f t="shared" si="33"/>
        <v>4924.29</v>
      </c>
      <c r="F41" s="46">
        <f t="shared" si="34"/>
        <v>5436.5</v>
      </c>
      <c r="G41" s="46">
        <f t="shared" si="35"/>
        <v>7548.22</v>
      </c>
      <c r="H41" s="46">
        <f t="shared" si="36"/>
        <v>7419.84</v>
      </c>
      <c r="I41" s="46">
        <f t="shared" si="37"/>
        <v>8095.8</v>
      </c>
      <c r="J41" s="46">
        <f t="shared" si="38"/>
        <v>9213.23</v>
      </c>
      <c r="K41" s="46">
        <f t="shared" si="39"/>
        <v>9856.44</v>
      </c>
      <c r="L41" s="46">
        <f t="shared" si="40"/>
        <v>10683.050000000001</v>
      </c>
      <c r="M41" s="58">
        <v>16</v>
      </c>
      <c r="N41" s="67"/>
      <c r="O41" s="8"/>
      <c r="Q41" s="103">
        <v>3126</v>
      </c>
      <c r="R41" s="103">
        <v>3759</v>
      </c>
      <c r="S41" s="103">
        <v>4150</v>
      </c>
      <c r="T41" s="103">
        <v>5762</v>
      </c>
      <c r="U41" s="103">
        <v>5664</v>
      </c>
      <c r="V41" s="103">
        <v>6180</v>
      </c>
      <c r="W41" s="103">
        <v>7033</v>
      </c>
      <c r="X41" s="103">
        <v>7524</v>
      </c>
      <c r="Y41" s="103">
        <v>8155</v>
      </c>
      <c r="AA41" s="40">
        <f t="shared" si="4"/>
        <v>3126</v>
      </c>
      <c r="AB41" s="40">
        <f t="shared" si="5"/>
        <v>3759</v>
      </c>
      <c r="AC41" s="40">
        <f t="shared" si="6"/>
        <v>4150</v>
      </c>
      <c r="AD41" s="40">
        <f t="shared" si="7"/>
        <v>5762</v>
      </c>
      <c r="AE41" s="40">
        <f t="shared" si="8"/>
        <v>5664</v>
      </c>
      <c r="AF41" s="40">
        <f t="shared" si="9"/>
        <v>6180</v>
      </c>
      <c r="AG41" s="40">
        <f t="shared" si="10"/>
        <v>7033</v>
      </c>
      <c r="AH41" s="40">
        <f t="shared" si="11"/>
        <v>7524</v>
      </c>
      <c r="AI41" s="40">
        <f t="shared" si="12"/>
        <v>8155</v>
      </c>
      <c r="AS41" s="38">
        <v>2718</v>
      </c>
      <c r="AT41" s="38">
        <v>3269</v>
      </c>
      <c r="AU41" s="38">
        <v>3609</v>
      </c>
      <c r="AV41" s="38">
        <v>5010</v>
      </c>
      <c r="AW41" s="38">
        <v>4925</v>
      </c>
      <c r="AX41" s="38">
        <v>5374</v>
      </c>
      <c r="AY41" s="38">
        <v>6116</v>
      </c>
      <c r="AZ41" s="38">
        <v>6542</v>
      </c>
      <c r="BA41" s="38">
        <v>7091</v>
      </c>
      <c r="BB41" s="40">
        <v>2326</v>
      </c>
      <c r="BC41" s="40">
        <v>2799</v>
      </c>
      <c r="BD41" s="40">
        <v>3090</v>
      </c>
      <c r="BE41" s="40">
        <v>4294</v>
      </c>
      <c r="BF41" s="40">
        <v>4220</v>
      </c>
      <c r="BG41" s="40">
        <v>4605</v>
      </c>
      <c r="BH41" s="40">
        <v>5241</v>
      </c>
      <c r="BI41" s="40">
        <v>5607</v>
      </c>
      <c r="BJ41" s="40">
        <v>6078</v>
      </c>
      <c r="BK41" s="40"/>
      <c r="BL41" s="40">
        <v>2173</v>
      </c>
      <c r="BM41" s="40">
        <v>2615</v>
      </c>
      <c r="BN41" s="40">
        <v>2887</v>
      </c>
      <c r="BO41" s="40">
        <v>4013</v>
      </c>
      <c r="BP41" s="40">
        <v>3943</v>
      </c>
      <c r="BQ41" s="40">
        <v>4303</v>
      </c>
      <c r="BR41" s="40">
        <v>4898</v>
      </c>
      <c r="BS41" s="40">
        <v>5240</v>
      </c>
      <c r="BT41" s="40">
        <v>5680</v>
      </c>
      <c r="BV41" s="70">
        <f t="shared" si="13"/>
        <v>0.69513755598208571</v>
      </c>
      <c r="BW41" s="70">
        <f t="shared" si="14"/>
        <v>0.69566374035647782</v>
      </c>
      <c r="BX41" s="70">
        <f t="shared" si="15"/>
        <v>0.69566265060240962</v>
      </c>
      <c r="BY41" s="70">
        <f t="shared" si="16"/>
        <v>0.69645956265185704</v>
      </c>
      <c r="BZ41" s="70">
        <f t="shared" si="17"/>
        <v>0.69615112994350281</v>
      </c>
      <c r="CA41" s="70">
        <f t="shared" si="18"/>
        <v>0.69627831715210353</v>
      </c>
      <c r="CB41" s="70">
        <f t="shared" si="19"/>
        <v>0.69643111047916961</v>
      </c>
      <c r="CC41" s="70">
        <f t="shared" si="20"/>
        <v>0.69643806485911752</v>
      </c>
      <c r="CD41" s="70">
        <f t="shared" si="21"/>
        <v>0.69650521152667078</v>
      </c>
      <c r="CG41" s="40">
        <f t="shared" si="22"/>
        <v>800</v>
      </c>
      <c r="CH41" s="40">
        <f t="shared" si="23"/>
        <v>960</v>
      </c>
      <c r="CI41" s="40">
        <f t="shared" si="24"/>
        <v>1060</v>
      </c>
      <c r="CJ41" s="40">
        <f t="shared" si="25"/>
        <v>1468</v>
      </c>
      <c r="CK41" s="40">
        <f t="shared" si="26"/>
        <v>1444</v>
      </c>
      <c r="CL41" s="40">
        <f t="shared" si="27"/>
        <v>1575</v>
      </c>
      <c r="CM41" s="40">
        <f t="shared" si="28"/>
        <v>1792</v>
      </c>
      <c r="CN41" s="40">
        <f t="shared" si="29"/>
        <v>1917</v>
      </c>
      <c r="CO41" s="40">
        <f t="shared" si="30"/>
        <v>2077</v>
      </c>
    </row>
    <row r="42" spans="1:93" ht="12.75" customHeight="1" x14ac:dyDescent="0.3">
      <c r="A42" s="150"/>
      <c r="B42" s="149"/>
      <c r="C42" s="51">
        <v>17</v>
      </c>
      <c r="D42" s="50">
        <f t="shared" si="32"/>
        <v>4178.9000000000005</v>
      </c>
      <c r="E42" s="50">
        <f t="shared" si="33"/>
        <v>5043.5</v>
      </c>
      <c r="F42" s="50">
        <f t="shared" si="34"/>
        <v>5583.22</v>
      </c>
      <c r="G42" s="50">
        <f t="shared" si="35"/>
        <v>7747.34</v>
      </c>
      <c r="H42" s="50">
        <f t="shared" si="36"/>
        <v>7616.34</v>
      </c>
      <c r="I42" s="50">
        <f t="shared" si="37"/>
        <v>8292.3000000000011</v>
      </c>
      <c r="J42" s="50">
        <f t="shared" si="38"/>
        <v>9496.19</v>
      </c>
      <c r="K42" s="50">
        <f t="shared" si="39"/>
        <v>10165.6</v>
      </c>
      <c r="L42" s="50">
        <f t="shared" si="40"/>
        <v>11030.2</v>
      </c>
      <c r="M42" s="57">
        <v>17</v>
      </c>
      <c r="N42" s="67"/>
      <c r="O42" s="8"/>
      <c r="Q42" s="103">
        <v>3190</v>
      </c>
      <c r="R42" s="103">
        <v>3850</v>
      </c>
      <c r="S42" s="103">
        <v>4262</v>
      </c>
      <c r="T42" s="103">
        <v>5914</v>
      </c>
      <c r="U42" s="103">
        <v>5814</v>
      </c>
      <c r="V42" s="103">
        <v>6330</v>
      </c>
      <c r="W42" s="103">
        <v>7249</v>
      </c>
      <c r="X42" s="103">
        <v>7760</v>
      </c>
      <c r="Y42" s="103">
        <v>8420</v>
      </c>
      <c r="AA42" s="40">
        <f t="shared" si="4"/>
        <v>3190</v>
      </c>
      <c r="AB42" s="40">
        <f t="shared" si="5"/>
        <v>3850</v>
      </c>
      <c r="AC42" s="40">
        <f t="shared" si="6"/>
        <v>4262</v>
      </c>
      <c r="AD42" s="40">
        <f t="shared" si="7"/>
        <v>5914</v>
      </c>
      <c r="AE42" s="40">
        <f t="shared" si="8"/>
        <v>5814</v>
      </c>
      <c r="AF42" s="40">
        <f t="shared" si="9"/>
        <v>6330</v>
      </c>
      <c r="AG42" s="40">
        <f t="shared" si="10"/>
        <v>7249</v>
      </c>
      <c r="AH42" s="40">
        <f t="shared" si="11"/>
        <v>7760</v>
      </c>
      <c r="AI42" s="40">
        <f t="shared" si="12"/>
        <v>8420</v>
      </c>
      <c r="AS42" s="38">
        <v>2774</v>
      </c>
      <c r="AT42" s="38">
        <v>3348</v>
      </c>
      <c r="AU42" s="38">
        <v>3706</v>
      </c>
      <c r="AV42" s="38">
        <v>5142</v>
      </c>
      <c r="AW42" s="38">
        <v>5055</v>
      </c>
      <c r="AX42" s="38">
        <v>5504</v>
      </c>
      <c r="AY42" s="38">
        <v>6303</v>
      </c>
      <c r="AZ42" s="38">
        <v>6748</v>
      </c>
      <c r="BA42" s="38">
        <v>7322</v>
      </c>
      <c r="BB42" s="40">
        <v>2374</v>
      </c>
      <c r="BC42" s="40">
        <v>2867</v>
      </c>
      <c r="BD42" s="40">
        <v>3174</v>
      </c>
      <c r="BE42" s="40">
        <v>4407</v>
      </c>
      <c r="BF42" s="40">
        <v>4332</v>
      </c>
      <c r="BG42" s="40">
        <v>4717</v>
      </c>
      <c r="BH42" s="40">
        <v>5402</v>
      </c>
      <c r="BI42" s="40">
        <v>5784</v>
      </c>
      <c r="BJ42" s="40">
        <v>6276</v>
      </c>
      <c r="BK42" s="40"/>
      <c r="BL42" s="40">
        <v>2218</v>
      </c>
      <c r="BM42" s="40">
        <v>2679</v>
      </c>
      <c r="BN42" s="40">
        <v>2966</v>
      </c>
      <c r="BO42" s="40">
        <v>4118</v>
      </c>
      <c r="BP42" s="40">
        <v>4048</v>
      </c>
      <c r="BQ42" s="40">
        <v>4408</v>
      </c>
      <c r="BR42" s="40">
        <v>5048</v>
      </c>
      <c r="BS42" s="40">
        <v>5405</v>
      </c>
      <c r="BT42" s="40">
        <v>5865</v>
      </c>
      <c r="BV42" s="70">
        <f t="shared" si="13"/>
        <v>0.69529780564263322</v>
      </c>
      <c r="BW42" s="70">
        <f t="shared" si="14"/>
        <v>0.69584415584415582</v>
      </c>
      <c r="BX42" s="70">
        <f t="shared" si="15"/>
        <v>0.69591740966682314</v>
      </c>
      <c r="BY42" s="70">
        <f t="shared" si="16"/>
        <v>0.69631383158606697</v>
      </c>
      <c r="BZ42" s="70">
        <f t="shared" si="17"/>
        <v>0.69625042999656006</v>
      </c>
      <c r="CA42" s="70">
        <f t="shared" si="18"/>
        <v>0.69636650868878358</v>
      </c>
      <c r="CB42" s="70">
        <f t="shared" si="19"/>
        <v>0.69637191336736104</v>
      </c>
      <c r="CC42" s="70">
        <f t="shared" si="20"/>
        <v>0.696520618556701</v>
      </c>
      <c r="CD42" s="70">
        <f t="shared" si="21"/>
        <v>0.69655581947743472</v>
      </c>
      <c r="CG42" s="40">
        <f t="shared" si="22"/>
        <v>816</v>
      </c>
      <c r="CH42" s="40">
        <f t="shared" si="23"/>
        <v>983</v>
      </c>
      <c r="CI42" s="40">
        <f t="shared" si="24"/>
        <v>1088</v>
      </c>
      <c r="CJ42" s="40">
        <f t="shared" si="25"/>
        <v>1507</v>
      </c>
      <c r="CK42" s="40">
        <f t="shared" si="26"/>
        <v>1482</v>
      </c>
      <c r="CL42" s="40">
        <f t="shared" si="27"/>
        <v>1613</v>
      </c>
      <c r="CM42" s="40">
        <f t="shared" si="28"/>
        <v>1847</v>
      </c>
      <c r="CN42" s="40">
        <f t="shared" si="29"/>
        <v>1976</v>
      </c>
      <c r="CO42" s="40">
        <f t="shared" si="30"/>
        <v>2144</v>
      </c>
    </row>
    <row r="43" spans="1:93" ht="12.75" customHeight="1" x14ac:dyDescent="0.3">
      <c r="A43" s="150"/>
      <c r="B43" s="149"/>
      <c r="C43" s="43">
        <v>18</v>
      </c>
      <c r="D43" s="46">
        <f t="shared" si="32"/>
        <v>4264.05</v>
      </c>
      <c r="E43" s="46">
        <f t="shared" si="33"/>
        <v>5165.33</v>
      </c>
      <c r="F43" s="46">
        <f t="shared" si="34"/>
        <v>5732.56</v>
      </c>
      <c r="G43" s="46">
        <f t="shared" si="35"/>
        <v>7943.84</v>
      </c>
      <c r="H43" s="46">
        <f t="shared" si="36"/>
        <v>7807.6</v>
      </c>
      <c r="I43" s="46">
        <f t="shared" si="37"/>
        <v>8484.8700000000008</v>
      </c>
      <c r="J43" s="46">
        <f t="shared" si="38"/>
        <v>9769.98</v>
      </c>
      <c r="K43" s="46">
        <f t="shared" si="39"/>
        <v>10470.83</v>
      </c>
      <c r="L43" s="46">
        <f t="shared" si="40"/>
        <v>11378.66</v>
      </c>
      <c r="M43" s="58">
        <v>18</v>
      </c>
      <c r="N43" s="67"/>
      <c r="O43" s="8"/>
      <c r="Q43" s="103">
        <v>3255</v>
      </c>
      <c r="R43" s="103">
        <v>3943</v>
      </c>
      <c r="S43" s="103">
        <v>4376</v>
      </c>
      <c r="T43" s="103">
        <v>6064</v>
      </c>
      <c r="U43" s="103">
        <v>5960</v>
      </c>
      <c r="V43" s="103">
        <v>6477</v>
      </c>
      <c r="W43" s="103">
        <v>7458</v>
      </c>
      <c r="X43" s="103">
        <v>7993</v>
      </c>
      <c r="Y43" s="103">
        <v>8686</v>
      </c>
      <c r="AA43" s="40">
        <f t="shared" si="4"/>
        <v>3255</v>
      </c>
      <c r="AB43" s="40">
        <f t="shared" si="5"/>
        <v>3943</v>
      </c>
      <c r="AC43" s="40">
        <f t="shared" si="6"/>
        <v>4376</v>
      </c>
      <c r="AD43" s="40">
        <f t="shared" si="7"/>
        <v>6064</v>
      </c>
      <c r="AE43" s="40">
        <f t="shared" si="8"/>
        <v>5960</v>
      </c>
      <c r="AF43" s="40">
        <f t="shared" si="9"/>
        <v>6477</v>
      </c>
      <c r="AG43" s="40">
        <f t="shared" si="10"/>
        <v>7458</v>
      </c>
      <c r="AH43" s="40">
        <f t="shared" si="11"/>
        <v>7993</v>
      </c>
      <c r="AI43" s="40">
        <f t="shared" si="12"/>
        <v>8686</v>
      </c>
      <c r="AS43" s="38">
        <v>2830</v>
      </c>
      <c r="AT43" s="38">
        <v>3429</v>
      </c>
      <c r="AU43" s="38">
        <v>3805</v>
      </c>
      <c r="AV43" s="38">
        <v>5273</v>
      </c>
      <c r="AW43" s="38">
        <v>5183</v>
      </c>
      <c r="AX43" s="38">
        <v>5632</v>
      </c>
      <c r="AY43" s="38">
        <v>6486</v>
      </c>
      <c r="AZ43" s="38">
        <v>6951</v>
      </c>
      <c r="BA43" s="38">
        <v>7553</v>
      </c>
      <c r="BB43" s="40">
        <v>2423</v>
      </c>
      <c r="BC43" s="40">
        <v>2936</v>
      </c>
      <c r="BD43" s="40">
        <v>3259</v>
      </c>
      <c r="BE43" s="40">
        <v>4520</v>
      </c>
      <c r="BF43" s="40">
        <v>4441</v>
      </c>
      <c r="BG43" s="40">
        <v>4826</v>
      </c>
      <c r="BH43" s="40">
        <v>5559</v>
      </c>
      <c r="BI43" s="40">
        <v>5958</v>
      </c>
      <c r="BJ43" s="40">
        <v>6474</v>
      </c>
      <c r="BK43" s="40"/>
      <c r="BL43" s="40">
        <v>2264</v>
      </c>
      <c r="BM43" s="40">
        <v>2743</v>
      </c>
      <c r="BN43" s="40">
        <v>3045</v>
      </c>
      <c r="BO43" s="40">
        <v>4224</v>
      </c>
      <c r="BP43" s="40">
        <v>4150</v>
      </c>
      <c r="BQ43" s="40">
        <v>4510</v>
      </c>
      <c r="BR43" s="40">
        <v>5195</v>
      </c>
      <c r="BS43" s="40">
        <v>5568</v>
      </c>
      <c r="BT43" s="40">
        <v>6050</v>
      </c>
      <c r="BV43" s="70">
        <f t="shared" si="13"/>
        <v>0.69554531490015359</v>
      </c>
      <c r="BW43" s="70">
        <f t="shared" si="14"/>
        <v>0.69566320060867359</v>
      </c>
      <c r="BX43" s="70">
        <f t="shared" si="15"/>
        <v>0.69584095063985374</v>
      </c>
      <c r="BY43" s="70">
        <f t="shared" si="16"/>
        <v>0.69656992084432723</v>
      </c>
      <c r="BZ43" s="70">
        <f t="shared" si="17"/>
        <v>0.69630872483221473</v>
      </c>
      <c r="CA43" s="70">
        <f t="shared" si="18"/>
        <v>0.6963100200710205</v>
      </c>
      <c r="CB43" s="70">
        <f t="shared" si="19"/>
        <v>0.69656744435505502</v>
      </c>
      <c r="CC43" s="70">
        <f t="shared" si="20"/>
        <v>0.69660953334167397</v>
      </c>
      <c r="CD43" s="70">
        <f t="shared" si="21"/>
        <v>0.69652314068616161</v>
      </c>
      <c r="CG43" s="40">
        <f t="shared" si="22"/>
        <v>832</v>
      </c>
      <c r="CH43" s="40">
        <f t="shared" si="23"/>
        <v>1007</v>
      </c>
      <c r="CI43" s="40">
        <f t="shared" si="24"/>
        <v>1117</v>
      </c>
      <c r="CJ43" s="40">
        <f t="shared" si="25"/>
        <v>1544</v>
      </c>
      <c r="CK43" s="40">
        <f t="shared" si="26"/>
        <v>1519</v>
      </c>
      <c r="CL43" s="40">
        <f t="shared" si="27"/>
        <v>1651</v>
      </c>
      <c r="CM43" s="40">
        <f t="shared" si="28"/>
        <v>1899</v>
      </c>
      <c r="CN43" s="40">
        <f t="shared" si="29"/>
        <v>2035</v>
      </c>
      <c r="CO43" s="40">
        <f t="shared" si="30"/>
        <v>2212</v>
      </c>
    </row>
    <row r="44" spans="1:93" ht="12.75" customHeight="1" x14ac:dyDescent="0.3">
      <c r="A44" s="150"/>
      <c r="B44" s="149"/>
      <c r="C44" s="51">
        <v>19</v>
      </c>
      <c r="D44" s="50">
        <f t="shared" si="32"/>
        <v>4346.58</v>
      </c>
      <c r="E44" s="50">
        <f t="shared" si="33"/>
        <v>5285.85</v>
      </c>
      <c r="F44" s="50">
        <f t="shared" si="34"/>
        <v>5881.9000000000005</v>
      </c>
      <c r="G44" s="50">
        <f t="shared" si="35"/>
        <v>8145.58</v>
      </c>
      <c r="H44" s="50">
        <f t="shared" si="36"/>
        <v>8004.1</v>
      </c>
      <c r="I44" s="50">
        <f t="shared" si="37"/>
        <v>8681.3700000000008</v>
      </c>
      <c r="J44" s="50">
        <f t="shared" si="38"/>
        <v>10054.25</v>
      </c>
      <c r="K44" s="50">
        <f t="shared" si="39"/>
        <v>10774.75</v>
      </c>
      <c r="L44" s="50">
        <f t="shared" si="40"/>
        <v>11719.26</v>
      </c>
      <c r="M44" s="57">
        <v>19</v>
      </c>
      <c r="N44" s="67"/>
      <c r="O44" s="8"/>
      <c r="Q44" s="103">
        <v>3318</v>
      </c>
      <c r="R44" s="103">
        <v>4035</v>
      </c>
      <c r="S44" s="103">
        <v>4490</v>
      </c>
      <c r="T44" s="103">
        <v>6218</v>
      </c>
      <c r="U44" s="103">
        <v>6110</v>
      </c>
      <c r="V44" s="103">
        <v>6627</v>
      </c>
      <c r="W44" s="103">
        <v>7675</v>
      </c>
      <c r="X44" s="103">
        <v>8225</v>
      </c>
      <c r="Y44" s="103">
        <v>8946</v>
      </c>
      <c r="AA44" s="40">
        <f t="shared" si="4"/>
        <v>3318</v>
      </c>
      <c r="AB44" s="40">
        <f t="shared" si="5"/>
        <v>4035</v>
      </c>
      <c r="AC44" s="40">
        <f t="shared" si="6"/>
        <v>4490</v>
      </c>
      <c r="AD44" s="40">
        <f t="shared" si="7"/>
        <v>6218</v>
      </c>
      <c r="AE44" s="40">
        <f t="shared" si="8"/>
        <v>6110</v>
      </c>
      <c r="AF44" s="40">
        <f t="shared" si="9"/>
        <v>6627</v>
      </c>
      <c r="AG44" s="40">
        <f t="shared" si="10"/>
        <v>7675</v>
      </c>
      <c r="AH44" s="40">
        <f t="shared" si="11"/>
        <v>8225</v>
      </c>
      <c r="AI44" s="40">
        <f t="shared" si="12"/>
        <v>8946</v>
      </c>
      <c r="AS44" s="38">
        <v>2885</v>
      </c>
      <c r="AT44" s="38">
        <v>3509</v>
      </c>
      <c r="AU44" s="38">
        <v>3905</v>
      </c>
      <c r="AV44" s="38">
        <v>5407</v>
      </c>
      <c r="AW44" s="38">
        <v>5313</v>
      </c>
      <c r="AX44" s="38">
        <v>5763</v>
      </c>
      <c r="AY44" s="38">
        <v>6673</v>
      </c>
      <c r="AZ44" s="38">
        <v>7153</v>
      </c>
      <c r="BA44" s="38">
        <v>7779</v>
      </c>
      <c r="BB44" s="40">
        <v>2469</v>
      </c>
      <c r="BC44" s="40">
        <v>3005</v>
      </c>
      <c r="BD44" s="40">
        <v>3344</v>
      </c>
      <c r="BE44" s="40">
        <v>4634</v>
      </c>
      <c r="BF44" s="40">
        <v>4553</v>
      </c>
      <c r="BG44" s="40">
        <v>4939</v>
      </c>
      <c r="BH44" s="40">
        <v>5720</v>
      </c>
      <c r="BI44" s="40">
        <v>6131</v>
      </c>
      <c r="BJ44" s="40">
        <v>6668</v>
      </c>
      <c r="BK44" s="40"/>
      <c r="BL44" s="40">
        <v>2307</v>
      </c>
      <c r="BM44" s="40">
        <v>2808</v>
      </c>
      <c r="BN44" s="40">
        <v>3125</v>
      </c>
      <c r="BO44" s="40">
        <v>4330</v>
      </c>
      <c r="BP44" s="40">
        <v>4255</v>
      </c>
      <c r="BQ44" s="40">
        <v>4615</v>
      </c>
      <c r="BR44" s="40">
        <v>5345</v>
      </c>
      <c r="BS44" s="40">
        <v>5729</v>
      </c>
      <c r="BT44" s="40">
        <v>6231</v>
      </c>
      <c r="BV44" s="70">
        <f t="shared" si="13"/>
        <v>0.69529837251356241</v>
      </c>
      <c r="BW44" s="70">
        <f t="shared" si="14"/>
        <v>0.69591078066914502</v>
      </c>
      <c r="BX44" s="70">
        <f t="shared" si="15"/>
        <v>0.69599109131403114</v>
      </c>
      <c r="BY44" s="70">
        <f t="shared" si="16"/>
        <v>0.69636539080090065</v>
      </c>
      <c r="BZ44" s="70">
        <f t="shared" si="17"/>
        <v>0.69639934533551551</v>
      </c>
      <c r="CA44" s="70">
        <f t="shared" si="18"/>
        <v>0.69639354157235556</v>
      </c>
      <c r="CB44" s="70">
        <f t="shared" si="19"/>
        <v>0.69641693811074923</v>
      </c>
      <c r="CC44" s="70">
        <f t="shared" si="20"/>
        <v>0.69653495440729485</v>
      </c>
      <c r="CD44" s="70">
        <f t="shared" si="21"/>
        <v>0.69651240778001344</v>
      </c>
      <c r="CG44" s="40">
        <f t="shared" si="22"/>
        <v>849</v>
      </c>
      <c r="CH44" s="40">
        <f t="shared" si="23"/>
        <v>1030</v>
      </c>
      <c r="CI44" s="40">
        <f t="shared" si="24"/>
        <v>1146</v>
      </c>
      <c r="CJ44" s="40">
        <f t="shared" si="25"/>
        <v>1584</v>
      </c>
      <c r="CK44" s="40">
        <f t="shared" si="26"/>
        <v>1557</v>
      </c>
      <c r="CL44" s="40">
        <f t="shared" si="27"/>
        <v>1688</v>
      </c>
      <c r="CM44" s="40">
        <f t="shared" si="28"/>
        <v>1955</v>
      </c>
      <c r="CN44" s="40">
        <f t="shared" si="29"/>
        <v>2094</v>
      </c>
      <c r="CO44" s="40">
        <f t="shared" si="30"/>
        <v>2278</v>
      </c>
    </row>
    <row r="45" spans="1:93" ht="12.75" customHeight="1" x14ac:dyDescent="0.3">
      <c r="A45" s="150"/>
      <c r="B45" s="149"/>
      <c r="C45" s="43">
        <v>20</v>
      </c>
      <c r="D45" s="46">
        <f t="shared" si="32"/>
        <v>4427.8</v>
      </c>
      <c r="E45" s="46">
        <f t="shared" si="33"/>
        <v>5410.3</v>
      </c>
      <c r="F45" s="46">
        <f t="shared" si="34"/>
        <v>6033.8600000000006</v>
      </c>
      <c r="G45" s="46">
        <f t="shared" si="35"/>
        <v>8340.77</v>
      </c>
      <c r="H45" s="46">
        <f t="shared" si="36"/>
        <v>8199.2900000000009</v>
      </c>
      <c r="I45" s="46">
        <f t="shared" si="37"/>
        <v>8875.25</v>
      </c>
      <c r="J45" s="46">
        <f t="shared" si="38"/>
        <v>10334.59</v>
      </c>
      <c r="K45" s="46">
        <f t="shared" si="39"/>
        <v>11081.29</v>
      </c>
      <c r="L45" s="46">
        <f t="shared" si="40"/>
        <v>12069.03</v>
      </c>
      <c r="M45" s="58">
        <v>20</v>
      </c>
      <c r="N45" s="67"/>
      <c r="O45" s="8"/>
      <c r="Q45" s="103">
        <v>3380</v>
      </c>
      <c r="R45" s="103">
        <v>4130</v>
      </c>
      <c r="S45" s="103">
        <v>4606</v>
      </c>
      <c r="T45" s="103">
        <v>6367</v>
      </c>
      <c r="U45" s="103">
        <v>6259</v>
      </c>
      <c r="V45" s="103">
        <v>6775</v>
      </c>
      <c r="W45" s="103">
        <v>7889</v>
      </c>
      <c r="X45" s="103">
        <v>8459</v>
      </c>
      <c r="Y45" s="103">
        <v>9213</v>
      </c>
      <c r="AA45" s="40">
        <f t="shared" si="4"/>
        <v>3380</v>
      </c>
      <c r="AB45" s="40">
        <f t="shared" si="5"/>
        <v>4130</v>
      </c>
      <c r="AC45" s="40">
        <f t="shared" si="6"/>
        <v>4606</v>
      </c>
      <c r="AD45" s="40">
        <f t="shared" si="7"/>
        <v>6367</v>
      </c>
      <c r="AE45" s="40">
        <f t="shared" si="8"/>
        <v>6259</v>
      </c>
      <c r="AF45" s="40">
        <f t="shared" si="9"/>
        <v>6775</v>
      </c>
      <c r="AG45" s="40">
        <f t="shared" si="10"/>
        <v>7889</v>
      </c>
      <c r="AH45" s="40">
        <f t="shared" si="11"/>
        <v>8459</v>
      </c>
      <c r="AI45" s="40">
        <f t="shared" si="12"/>
        <v>9213</v>
      </c>
      <c r="AS45" s="38">
        <v>2939</v>
      </c>
      <c r="AT45" s="38">
        <v>3591</v>
      </c>
      <c r="AU45" s="38">
        <v>4005</v>
      </c>
      <c r="AV45" s="38">
        <v>5537</v>
      </c>
      <c r="AW45" s="38">
        <v>5443</v>
      </c>
      <c r="AX45" s="38">
        <v>5892</v>
      </c>
      <c r="AY45" s="38">
        <v>6860</v>
      </c>
      <c r="AZ45" s="38">
        <v>7356</v>
      </c>
      <c r="BA45" s="38">
        <v>8011</v>
      </c>
      <c r="BB45" s="40">
        <v>2516</v>
      </c>
      <c r="BC45" s="40">
        <v>3076</v>
      </c>
      <c r="BD45" s="40">
        <v>3431</v>
      </c>
      <c r="BE45" s="40">
        <v>4746</v>
      </c>
      <c r="BF45" s="40">
        <v>4664</v>
      </c>
      <c r="BG45" s="40">
        <v>5049</v>
      </c>
      <c r="BH45" s="40">
        <v>5880</v>
      </c>
      <c r="BI45" s="40">
        <v>6305</v>
      </c>
      <c r="BJ45" s="40">
        <v>6867</v>
      </c>
      <c r="BK45" s="40"/>
      <c r="BL45" s="40">
        <v>2351</v>
      </c>
      <c r="BM45" s="40">
        <v>2874</v>
      </c>
      <c r="BN45" s="40">
        <v>3206</v>
      </c>
      <c r="BO45" s="40">
        <v>4435</v>
      </c>
      <c r="BP45" s="40">
        <v>4358</v>
      </c>
      <c r="BQ45" s="40">
        <v>4718</v>
      </c>
      <c r="BR45" s="40">
        <v>5495</v>
      </c>
      <c r="BS45" s="40">
        <v>5892</v>
      </c>
      <c r="BT45" s="40">
        <v>6417</v>
      </c>
      <c r="BV45" s="70">
        <f t="shared" si="13"/>
        <v>0.69556213017751478</v>
      </c>
      <c r="BW45" s="70">
        <f t="shared" si="14"/>
        <v>0.6958837772397094</v>
      </c>
      <c r="BX45" s="70">
        <f t="shared" si="15"/>
        <v>0.69604863221884494</v>
      </c>
      <c r="BY45" s="70">
        <f t="shared" si="16"/>
        <v>0.69656038950840271</v>
      </c>
      <c r="BZ45" s="70">
        <f t="shared" si="17"/>
        <v>0.69627736060073497</v>
      </c>
      <c r="CA45" s="70">
        <f t="shared" si="18"/>
        <v>0.69638376383763834</v>
      </c>
      <c r="CB45" s="70">
        <f t="shared" si="19"/>
        <v>0.69653948535936117</v>
      </c>
      <c r="CC45" s="70">
        <f t="shared" si="20"/>
        <v>0.69653623359735195</v>
      </c>
      <c r="CD45" s="70">
        <f t="shared" si="21"/>
        <v>0.69651579290133503</v>
      </c>
      <c r="CG45" s="40">
        <f t="shared" si="22"/>
        <v>864</v>
      </c>
      <c r="CH45" s="40">
        <f t="shared" si="23"/>
        <v>1054</v>
      </c>
      <c r="CI45" s="40">
        <f t="shared" si="24"/>
        <v>1175</v>
      </c>
      <c r="CJ45" s="40">
        <f t="shared" si="25"/>
        <v>1621</v>
      </c>
      <c r="CK45" s="40">
        <f t="shared" si="26"/>
        <v>1595</v>
      </c>
      <c r="CL45" s="40">
        <f t="shared" si="27"/>
        <v>1726</v>
      </c>
      <c r="CM45" s="40">
        <f t="shared" si="28"/>
        <v>2009</v>
      </c>
      <c r="CN45" s="40">
        <f t="shared" si="29"/>
        <v>2154</v>
      </c>
      <c r="CO45" s="40">
        <f t="shared" si="30"/>
        <v>2346</v>
      </c>
    </row>
    <row r="46" spans="1:93" ht="12.75" customHeight="1" x14ac:dyDescent="0.3">
      <c r="A46" s="150"/>
      <c r="B46" s="149"/>
      <c r="C46" s="51">
        <v>21</v>
      </c>
      <c r="D46" s="50">
        <f t="shared" si="32"/>
        <v>4497.2300000000005</v>
      </c>
      <c r="E46" s="50">
        <f t="shared" si="33"/>
        <v>5500.6900000000005</v>
      </c>
      <c r="F46" s="50">
        <f t="shared" si="34"/>
        <v>6172.72</v>
      </c>
      <c r="G46" s="50">
        <f t="shared" si="35"/>
        <v>8742.94</v>
      </c>
      <c r="H46" s="50">
        <f t="shared" si="36"/>
        <v>8487.49</v>
      </c>
      <c r="I46" s="50">
        <f t="shared" si="37"/>
        <v>9073.06</v>
      </c>
      <c r="J46" s="50">
        <f t="shared" si="38"/>
        <v>10541.57</v>
      </c>
      <c r="K46" s="50">
        <f t="shared" si="39"/>
        <v>11425.82</v>
      </c>
      <c r="L46" s="50">
        <f t="shared" si="40"/>
        <v>12395.220000000001</v>
      </c>
      <c r="M46" s="57">
        <v>21</v>
      </c>
      <c r="N46" s="67"/>
      <c r="O46" s="8"/>
      <c r="Q46" s="103">
        <v>3433</v>
      </c>
      <c r="R46" s="103">
        <v>4199</v>
      </c>
      <c r="S46" s="103">
        <v>4712</v>
      </c>
      <c r="T46" s="103">
        <v>6674</v>
      </c>
      <c r="U46" s="103">
        <v>6479</v>
      </c>
      <c r="V46" s="103">
        <v>6926</v>
      </c>
      <c r="W46" s="103">
        <v>8047</v>
      </c>
      <c r="X46" s="103">
        <v>8722</v>
      </c>
      <c r="Y46" s="103">
        <v>9462</v>
      </c>
      <c r="AA46" s="40">
        <f t="shared" si="4"/>
        <v>3433</v>
      </c>
      <c r="AB46" s="40">
        <f t="shared" si="5"/>
        <v>4199</v>
      </c>
      <c r="AC46" s="40">
        <f t="shared" si="6"/>
        <v>4712</v>
      </c>
      <c r="AD46" s="40">
        <f t="shared" si="7"/>
        <v>6674</v>
      </c>
      <c r="AE46" s="40">
        <f t="shared" si="8"/>
        <v>6479</v>
      </c>
      <c r="AF46" s="40">
        <f t="shared" si="9"/>
        <v>6926</v>
      </c>
      <c r="AG46" s="40">
        <f t="shared" si="10"/>
        <v>8047</v>
      </c>
      <c r="AH46" s="40">
        <f t="shared" si="11"/>
        <v>8722</v>
      </c>
      <c r="AI46" s="40">
        <f t="shared" si="12"/>
        <v>9462</v>
      </c>
      <c r="AS46" s="38">
        <v>2986</v>
      </c>
      <c r="AT46" s="38">
        <v>3652</v>
      </c>
      <c r="AU46" s="38">
        <v>4097</v>
      </c>
      <c r="AV46" s="38">
        <v>5803</v>
      </c>
      <c r="AW46" s="38">
        <v>5634</v>
      </c>
      <c r="AX46" s="38">
        <v>6023</v>
      </c>
      <c r="AY46" s="38">
        <v>6997</v>
      </c>
      <c r="AZ46" s="38">
        <v>7584</v>
      </c>
      <c r="BA46" s="38">
        <v>8228</v>
      </c>
      <c r="BB46" s="40">
        <v>2556</v>
      </c>
      <c r="BC46" s="40">
        <v>3127</v>
      </c>
      <c r="BD46" s="40">
        <v>3509</v>
      </c>
      <c r="BE46" s="40">
        <v>4975</v>
      </c>
      <c r="BF46" s="40">
        <v>4828</v>
      </c>
      <c r="BG46" s="40">
        <v>5161</v>
      </c>
      <c r="BH46" s="40">
        <v>5997</v>
      </c>
      <c r="BI46" s="40">
        <v>6501</v>
      </c>
      <c r="BJ46" s="40">
        <v>7053</v>
      </c>
      <c r="BK46" s="40"/>
      <c r="BL46" s="40">
        <v>2388</v>
      </c>
      <c r="BM46" s="40">
        <v>2922</v>
      </c>
      <c r="BN46" s="40">
        <v>3279</v>
      </c>
      <c r="BO46" s="40">
        <v>4649</v>
      </c>
      <c r="BP46" s="40">
        <v>4512</v>
      </c>
      <c r="BQ46" s="40">
        <v>4823</v>
      </c>
      <c r="BR46" s="40">
        <v>5604</v>
      </c>
      <c r="BS46" s="40">
        <v>6075</v>
      </c>
      <c r="BT46" s="40">
        <v>6591</v>
      </c>
      <c r="BV46" s="70">
        <f t="shared" si="13"/>
        <v>0.69560151471016607</v>
      </c>
      <c r="BW46" s="70">
        <f t="shared" si="14"/>
        <v>0.69587997142176705</v>
      </c>
      <c r="BX46" s="70">
        <f t="shared" si="15"/>
        <v>0.6958828522920204</v>
      </c>
      <c r="BY46" s="70">
        <f t="shared" si="16"/>
        <v>0.69658375786634696</v>
      </c>
      <c r="BZ46" s="70">
        <f t="shared" si="17"/>
        <v>0.6964037660132737</v>
      </c>
      <c r="CA46" s="70">
        <f t="shared" si="18"/>
        <v>0.6963615362402541</v>
      </c>
      <c r="CB46" s="70">
        <f t="shared" si="19"/>
        <v>0.69640859947806633</v>
      </c>
      <c r="CC46" s="70">
        <f t="shared" si="20"/>
        <v>0.69651456088053199</v>
      </c>
      <c r="CD46" s="70">
        <f t="shared" si="21"/>
        <v>0.69657577679137606</v>
      </c>
      <c r="CG46" s="40">
        <f t="shared" si="22"/>
        <v>877</v>
      </c>
      <c r="CH46" s="40">
        <f t="shared" si="23"/>
        <v>1072</v>
      </c>
      <c r="CI46" s="40">
        <f t="shared" si="24"/>
        <v>1203</v>
      </c>
      <c r="CJ46" s="40">
        <f t="shared" si="25"/>
        <v>1699</v>
      </c>
      <c r="CK46" s="40">
        <f t="shared" si="26"/>
        <v>1651</v>
      </c>
      <c r="CL46" s="40">
        <f t="shared" si="27"/>
        <v>1765</v>
      </c>
      <c r="CM46" s="40">
        <f t="shared" si="28"/>
        <v>2050</v>
      </c>
      <c r="CN46" s="40">
        <f t="shared" si="29"/>
        <v>2221</v>
      </c>
      <c r="CO46" s="40">
        <f t="shared" si="30"/>
        <v>2409</v>
      </c>
    </row>
    <row r="47" spans="1:93" ht="12.75" customHeight="1" x14ac:dyDescent="0.3">
      <c r="A47" s="150"/>
      <c r="B47" s="149"/>
      <c r="C47" s="43">
        <v>22</v>
      </c>
      <c r="D47" s="46">
        <f t="shared" si="32"/>
        <v>4562.7300000000005</v>
      </c>
      <c r="E47" s="46">
        <f t="shared" si="33"/>
        <v>5592.39</v>
      </c>
      <c r="F47" s="46">
        <f t="shared" si="34"/>
        <v>6306.34</v>
      </c>
      <c r="G47" s="46">
        <f t="shared" si="35"/>
        <v>8932.8900000000012</v>
      </c>
      <c r="H47" s="46">
        <f t="shared" si="36"/>
        <v>8686.61</v>
      </c>
      <c r="I47" s="46">
        <f t="shared" si="37"/>
        <v>9264.32</v>
      </c>
      <c r="J47" s="46">
        <f t="shared" si="38"/>
        <v>10752.48</v>
      </c>
      <c r="K47" s="46">
        <f t="shared" si="39"/>
        <v>11668.17</v>
      </c>
      <c r="L47" s="46">
        <f t="shared" si="40"/>
        <v>12671.630000000001</v>
      </c>
      <c r="M47" s="58">
        <v>22</v>
      </c>
      <c r="N47" s="67"/>
      <c r="O47" s="8"/>
      <c r="Q47" s="103">
        <v>3483</v>
      </c>
      <c r="R47" s="103">
        <v>4269</v>
      </c>
      <c r="S47" s="103">
        <v>4814</v>
      </c>
      <c r="T47" s="103">
        <v>6819</v>
      </c>
      <c r="U47" s="103">
        <v>6631</v>
      </c>
      <c r="V47" s="103">
        <v>7072</v>
      </c>
      <c r="W47" s="103">
        <v>8208</v>
      </c>
      <c r="X47" s="103">
        <v>8907</v>
      </c>
      <c r="Y47" s="103">
        <v>9673</v>
      </c>
      <c r="AA47" s="40">
        <f t="shared" si="4"/>
        <v>3483</v>
      </c>
      <c r="AB47" s="40">
        <f t="shared" si="5"/>
        <v>4269</v>
      </c>
      <c r="AC47" s="40">
        <f t="shared" si="6"/>
        <v>4814</v>
      </c>
      <c r="AD47" s="40">
        <f t="shared" si="7"/>
        <v>6819</v>
      </c>
      <c r="AE47" s="40">
        <f t="shared" si="8"/>
        <v>6631</v>
      </c>
      <c r="AF47" s="40">
        <f t="shared" si="9"/>
        <v>7072</v>
      </c>
      <c r="AG47" s="40">
        <f t="shared" si="10"/>
        <v>8208</v>
      </c>
      <c r="AH47" s="40">
        <f t="shared" si="11"/>
        <v>8907</v>
      </c>
      <c r="AI47" s="40">
        <f t="shared" si="12"/>
        <v>9673</v>
      </c>
      <c r="AS47" s="38">
        <v>3029</v>
      </c>
      <c r="AT47" s="38">
        <v>3712</v>
      </c>
      <c r="AU47" s="38">
        <v>4186</v>
      </c>
      <c r="AV47" s="38">
        <v>5930</v>
      </c>
      <c r="AW47" s="38">
        <v>5766</v>
      </c>
      <c r="AX47" s="38">
        <v>6149</v>
      </c>
      <c r="AY47" s="38">
        <v>7137</v>
      </c>
      <c r="AZ47" s="38">
        <v>7745</v>
      </c>
      <c r="BA47" s="38">
        <v>8411</v>
      </c>
      <c r="BB47" s="40">
        <v>2593</v>
      </c>
      <c r="BC47" s="40">
        <v>3179</v>
      </c>
      <c r="BD47" s="40">
        <v>3586</v>
      </c>
      <c r="BE47" s="40">
        <v>5083</v>
      </c>
      <c r="BF47" s="40">
        <v>4941</v>
      </c>
      <c r="BG47" s="40">
        <v>5270</v>
      </c>
      <c r="BH47" s="40">
        <v>6118</v>
      </c>
      <c r="BI47" s="40">
        <v>6639</v>
      </c>
      <c r="BJ47" s="40">
        <v>7210</v>
      </c>
      <c r="BK47" s="40"/>
      <c r="BL47" s="40">
        <v>2423</v>
      </c>
      <c r="BM47" s="40">
        <v>2971</v>
      </c>
      <c r="BN47" s="40">
        <v>3351</v>
      </c>
      <c r="BO47" s="40">
        <v>4750</v>
      </c>
      <c r="BP47" s="40">
        <v>4617</v>
      </c>
      <c r="BQ47" s="40">
        <v>4925</v>
      </c>
      <c r="BR47" s="40">
        <v>5717</v>
      </c>
      <c r="BS47" s="40">
        <v>6204</v>
      </c>
      <c r="BT47" s="40">
        <v>6738</v>
      </c>
      <c r="BV47" s="70">
        <f t="shared" si="13"/>
        <v>0.69566465690496693</v>
      </c>
      <c r="BW47" s="70">
        <f t="shared" si="14"/>
        <v>0.69594752869524479</v>
      </c>
      <c r="BX47" s="70">
        <f t="shared" si="15"/>
        <v>0.69609472372247616</v>
      </c>
      <c r="BY47" s="70">
        <f t="shared" si="16"/>
        <v>0.696583076697463</v>
      </c>
      <c r="BZ47" s="70">
        <f t="shared" si="17"/>
        <v>0.69627507163323787</v>
      </c>
      <c r="CA47" s="70">
        <f t="shared" si="18"/>
        <v>0.69640837104072395</v>
      </c>
      <c r="CB47" s="70">
        <f t="shared" si="19"/>
        <v>0.69651559454191037</v>
      </c>
      <c r="CC47" s="70">
        <f t="shared" si="20"/>
        <v>0.69653081845739306</v>
      </c>
      <c r="CD47" s="70">
        <f t="shared" si="21"/>
        <v>0.69657810400082709</v>
      </c>
      <c r="CG47" s="40">
        <f t="shared" si="22"/>
        <v>890</v>
      </c>
      <c r="CH47" s="40">
        <f t="shared" si="23"/>
        <v>1090</v>
      </c>
      <c r="CI47" s="40">
        <f t="shared" si="24"/>
        <v>1228</v>
      </c>
      <c r="CJ47" s="40">
        <f t="shared" si="25"/>
        <v>1736</v>
      </c>
      <c r="CK47" s="40">
        <f t="shared" si="26"/>
        <v>1690</v>
      </c>
      <c r="CL47" s="40">
        <f t="shared" si="27"/>
        <v>1802</v>
      </c>
      <c r="CM47" s="40">
        <f t="shared" si="28"/>
        <v>2090</v>
      </c>
      <c r="CN47" s="40">
        <f t="shared" si="29"/>
        <v>2268</v>
      </c>
      <c r="CO47" s="40">
        <f t="shared" si="30"/>
        <v>2463</v>
      </c>
    </row>
    <row r="48" spans="1:93" ht="12.75" customHeight="1" x14ac:dyDescent="0.3">
      <c r="A48" s="150"/>
      <c r="B48" s="149"/>
      <c r="C48" s="51">
        <v>23</v>
      </c>
      <c r="D48" s="50">
        <f t="shared" ref="D48:D67" si="41">Q48*(1-$E$5)*(1+$J$5)</f>
        <v>4624.3</v>
      </c>
      <c r="E48" s="50">
        <f t="shared" ref="E48:E67" si="42">R48*(1-$E$5)*(1+$J$5)</f>
        <v>5685.4000000000005</v>
      </c>
      <c r="F48" s="50">
        <f t="shared" ref="F48:F67" si="43">S48*(1-$E$5)*(1+$J$5)</f>
        <v>6447.8200000000006</v>
      </c>
      <c r="G48" s="50">
        <f t="shared" ref="G48:G67" si="44">T48*(1-$E$5)*(1+$J$5)</f>
        <v>9118.91</v>
      </c>
      <c r="H48" s="50">
        <f t="shared" ref="H48:H67" si="45">U48*(1-$E$5)*(1+$J$5)</f>
        <v>8879.18</v>
      </c>
      <c r="I48" s="50">
        <f t="shared" ref="I48:I67" si="46">V48*(1-$E$5)*(1+$J$5)</f>
        <v>9458.2000000000007</v>
      </c>
      <c r="J48" s="50">
        <f t="shared" ref="J48:J67" si="47">W48*(1-$E$5)*(1+$J$5)</f>
        <v>10959.460000000001</v>
      </c>
      <c r="K48" s="50">
        <f t="shared" ref="K48:K67" si="48">X48*(1-$E$5)*(1+$J$5)</f>
        <v>11913.140000000001</v>
      </c>
      <c r="L48" s="50">
        <f t="shared" ref="L48:L67" si="49">Y48*(1-$E$5)*(1+$J$5)</f>
        <v>12949.35</v>
      </c>
      <c r="M48" s="57">
        <v>23</v>
      </c>
      <c r="N48" s="67"/>
      <c r="O48" s="8"/>
      <c r="Q48" s="103">
        <v>3530</v>
      </c>
      <c r="R48" s="103">
        <v>4340</v>
      </c>
      <c r="S48" s="103">
        <v>4922</v>
      </c>
      <c r="T48" s="103">
        <v>6961</v>
      </c>
      <c r="U48" s="103">
        <v>6778</v>
      </c>
      <c r="V48" s="103">
        <v>7220</v>
      </c>
      <c r="W48" s="103">
        <v>8366</v>
      </c>
      <c r="X48" s="103">
        <v>9094</v>
      </c>
      <c r="Y48" s="103">
        <v>9885</v>
      </c>
      <c r="AA48" s="40">
        <f t="shared" si="4"/>
        <v>3530</v>
      </c>
      <c r="AB48" s="40">
        <f t="shared" si="5"/>
        <v>4340</v>
      </c>
      <c r="AC48" s="40">
        <f t="shared" si="6"/>
        <v>4922</v>
      </c>
      <c r="AD48" s="40">
        <f t="shared" si="7"/>
        <v>6961</v>
      </c>
      <c r="AE48" s="40">
        <f t="shared" si="8"/>
        <v>6778</v>
      </c>
      <c r="AF48" s="40">
        <f t="shared" si="9"/>
        <v>7220</v>
      </c>
      <c r="AG48" s="40">
        <f t="shared" si="10"/>
        <v>8366</v>
      </c>
      <c r="AH48" s="40">
        <f t="shared" si="11"/>
        <v>9094</v>
      </c>
      <c r="AI48" s="40">
        <f t="shared" si="12"/>
        <v>9885</v>
      </c>
      <c r="AS48" s="38">
        <v>3069</v>
      </c>
      <c r="AT48" s="38">
        <v>3773</v>
      </c>
      <c r="AU48" s="38">
        <v>4280</v>
      </c>
      <c r="AV48" s="38">
        <v>6053</v>
      </c>
      <c r="AW48" s="38">
        <v>5894</v>
      </c>
      <c r="AX48" s="38">
        <v>6278</v>
      </c>
      <c r="AY48" s="38">
        <v>7274</v>
      </c>
      <c r="AZ48" s="38">
        <v>7908</v>
      </c>
      <c r="BA48" s="38">
        <v>8596</v>
      </c>
      <c r="BB48" s="40">
        <v>2628</v>
      </c>
      <c r="BC48" s="40">
        <v>3232</v>
      </c>
      <c r="BD48" s="40">
        <v>3667</v>
      </c>
      <c r="BE48" s="40">
        <v>5189</v>
      </c>
      <c r="BF48" s="40">
        <v>5051</v>
      </c>
      <c r="BG48" s="40">
        <v>5380</v>
      </c>
      <c r="BH48" s="40">
        <v>6235</v>
      </c>
      <c r="BI48" s="40">
        <v>6778</v>
      </c>
      <c r="BJ48" s="40">
        <v>7369</v>
      </c>
      <c r="BK48" s="40"/>
      <c r="BL48" s="40">
        <v>2456</v>
      </c>
      <c r="BM48" s="40">
        <v>3020</v>
      </c>
      <c r="BN48" s="40">
        <v>3427</v>
      </c>
      <c r="BO48" s="40">
        <v>4849</v>
      </c>
      <c r="BP48" s="40">
        <v>4720</v>
      </c>
      <c r="BQ48" s="40">
        <v>5028</v>
      </c>
      <c r="BR48" s="40">
        <v>5827</v>
      </c>
      <c r="BS48" s="40">
        <v>6334</v>
      </c>
      <c r="BT48" s="40">
        <v>6886</v>
      </c>
      <c r="BV48" s="70">
        <f t="shared" si="13"/>
        <v>0.6957507082152975</v>
      </c>
      <c r="BW48" s="70">
        <f t="shared" si="14"/>
        <v>0.69585253456221197</v>
      </c>
      <c r="BX48" s="70">
        <f t="shared" si="15"/>
        <v>0.69626168224299068</v>
      </c>
      <c r="BY48" s="70">
        <f t="shared" si="16"/>
        <v>0.69659531676483266</v>
      </c>
      <c r="BZ48" s="70">
        <f t="shared" si="17"/>
        <v>0.69637061079964591</v>
      </c>
      <c r="CA48" s="70">
        <f t="shared" si="18"/>
        <v>0.69639889196675897</v>
      </c>
      <c r="CB48" s="70">
        <f t="shared" si="19"/>
        <v>0.6965096820463782</v>
      </c>
      <c r="CC48" s="70">
        <f t="shared" si="20"/>
        <v>0.69650318891576868</v>
      </c>
      <c r="CD48" s="70">
        <f t="shared" si="21"/>
        <v>0.69661102680829534</v>
      </c>
      <c r="CG48" s="40">
        <f t="shared" si="22"/>
        <v>902</v>
      </c>
      <c r="CH48" s="40">
        <f t="shared" si="23"/>
        <v>1108</v>
      </c>
      <c r="CI48" s="40">
        <f t="shared" si="24"/>
        <v>1255</v>
      </c>
      <c r="CJ48" s="40">
        <f t="shared" si="25"/>
        <v>1772</v>
      </c>
      <c r="CK48" s="40">
        <f t="shared" si="26"/>
        <v>1727</v>
      </c>
      <c r="CL48" s="40">
        <f t="shared" si="27"/>
        <v>1840</v>
      </c>
      <c r="CM48" s="40">
        <f t="shared" si="28"/>
        <v>2131</v>
      </c>
      <c r="CN48" s="40">
        <f t="shared" si="29"/>
        <v>2316</v>
      </c>
      <c r="CO48" s="40">
        <f t="shared" si="30"/>
        <v>2516</v>
      </c>
    </row>
    <row r="49" spans="1:93" ht="12.75" customHeight="1" x14ac:dyDescent="0.3">
      <c r="A49" s="150"/>
      <c r="B49" s="149"/>
      <c r="C49" s="43">
        <v>24</v>
      </c>
      <c r="D49" s="46">
        <f t="shared" si="41"/>
        <v>4689.8</v>
      </c>
      <c r="E49" s="46">
        <f t="shared" si="42"/>
        <v>5774.4800000000005</v>
      </c>
      <c r="F49" s="46">
        <f t="shared" si="43"/>
        <v>6590.6100000000006</v>
      </c>
      <c r="G49" s="46">
        <f t="shared" si="44"/>
        <v>9308.86</v>
      </c>
      <c r="H49" s="46">
        <f t="shared" si="45"/>
        <v>9076.99</v>
      </c>
      <c r="I49" s="46">
        <f t="shared" si="46"/>
        <v>9654.7000000000007</v>
      </c>
      <c r="J49" s="46">
        <f t="shared" si="47"/>
        <v>11169.060000000001</v>
      </c>
      <c r="K49" s="46">
        <f t="shared" si="48"/>
        <v>12147.630000000001</v>
      </c>
      <c r="L49" s="46">
        <f t="shared" si="49"/>
        <v>13225.76</v>
      </c>
      <c r="M49" s="58">
        <v>24</v>
      </c>
      <c r="N49" s="67"/>
      <c r="O49" s="8"/>
      <c r="Q49" s="103">
        <v>3580</v>
      </c>
      <c r="R49" s="103">
        <v>4408</v>
      </c>
      <c r="S49" s="103">
        <v>5031</v>
      </c>
      <c r="T49" s="103">
        <v>7106</v>
      </c>
      <c r="U49" s="103">
        <v>6929</v>
      </c>
      <c r="V49" s="103">
        <v>7370</v>
      </c>
      <c r="W49" s="103">
        <v>8526</v>
      </c>
      <c r="X49" s="103">
        <v>9273</v>
      </c>
      <c r="Y49" s="103">
        <v>10096</v>
      </c>
      <c r="AA49" s="40">
        <f t="shared" si="4"/>
        <v>3580</v>
      </c>
      <c r="AB49" s="40">
        <f t="shared" si="5"/>
        <v>4408</v>
      </c>
      <c r="AC49" s="40">
        <f t="shared" si="6"/>
        <v>5031</v>
      </c>
      <c r="AD49" s="40">
        <f t="shared" si="7"/>
        <v>7106</v>
      </c>
      <c r="AE49" s="40">
        <f t="shared" si="8"/>
        <v>6929</v>
      </c>
      <c r="AF49" s="40">
        <f t="shared" si="9"/>
        <v>7370</v>
      </c>
      <c r="AG49" s="40">
        <f t="shared" si="10"/>
        <v>8526</v>
      </c>
      <c r="AH49" s="40">
        <f t="shared" si="11"/>
        <v>9273</v>
      </c>
      <c r="AI49" s="40">
        <f t="shared" si="12"/>
        <v>10096</v>
      </c>
      <c r="AS49" s="38">
        <v>3113</v>
      </c>
      <c r="AT49" s="38">
        <v>3833</v>
      </c>
      <c r="AU49" s="38">
        <v>4374</v>
      </c>
      <c r="AV49" s="38">
        <v>6179</v>
      </c>
      <c r="AW49" s="38">
        <v>6025</v>
      </c>
      <c r="AX49" s="38">
        <v>6409</v>
      </c>
      <c r="AY49" s="38">
        <v>7414</v>
      </c>
      <c r="AZ49" s="38">
        <v>8063</v>
      </c>
      <c r="BA49" s="38">
        <v>8779</v>
      </c>
      <c r="BB49" s="40">
        <v>2666</v>
      </c>
      <c r="BC49" s="40">
        <v>3283</v>
      </c>
      <c r="BD49" s="40">
        <v>3747</v>
      </c>
      <c r="BE49" s="40">
        <v>5297</v>
      </c>
      <c r="BF49" s="40">
        <v>5163</v>
      </c>
      <c r="BG49" s="40">
        <v>5493</v>
      </c>
      <c r="BH49" s="40">
        <v>6355</v>
      </c>
      <c r="BI49" s="40">
        <v>6912</v>
      </c>
      <c r="BJ49" s="40">
        <v>7526</v>
      </c>
      <c r="BK49" s="40"/>
      <c r="BL49" s="40">
        <v>2491</v>
      </c>
      <c r="BM49" s="40">
        <v>3068</v>
      </c>
      <c r="BN49" s="40">
        <v>3501</v>
      </c>
      <c r="BO49" s="40">
        <v>4950</v>
      </c>
      <c r="BP49" s="40">
        <v>4825</v>
      </c>
      <c r="BQ49" s="40">
        <v>5133</v>
      </c>
      <c r="BR49" s="40">
        <v>5939</v>
      </c>
      <c r="BS49" s="40">
        <v>6459</v>
      </c>
      <c r="BT49" s="40">
        <v>7033</v>
      </c>
      <c r="BV49" s="70">
        <f t="shared" si="13"/>
        <v>0.69581005586592182</v>
      </c>
      <c r="BW49" s="70">
        <f t="shared" si="14"/>
        <v>0.6960072595281307</v>
      </c>
      <c r="BX49" s="70">
        <f t="shared" si="15"/>
        <v>0.69588550983899822</v>
      </c>
      <c r="BY49" s="70">
        <f t="shared" si="16"/>
        <v>0.69659442724458209</v>
      </c>
      <c r="BZ49" s="70">
        <f t="shared" si="17"/>
        <v>0.69634867946312595</v>
      </c>
      <c r="CA49" s="70">
        <f t="shared" si="18"/>
        <v>0.69647218453188597</v>
      </c>
      <c r="CB49" s="70">
        <f t="shared" si="19"/>
        <v>0.69657518179685662</v>
      </c>
      <c r="CC49" s="70">
        <f t="shared" si="20"/>
        <v>0.69653833710773216</v>
      </c>
      <c r="CD49" s="70">
        <f t="shared" si="21"/>
        <v>0.69661251980982564</v>
      </c>
      <c r="CG49" s="40">
        <f t="shared" si="22"/>
        <v>914</v>
      </c>
      <c r="CH49" s="40">
        <f t="shared" si="23"/>
        <v>1125</v>
      </c>
      <c r="CI49" s="40">
        <f t="shared" si="24"/>
        <v>1284</v>
      </c>
      <c r="CJ49" s="40">
        <f t="shared" si="25"/>
        <v>1809</v>
      </c>
      <c r="CK49" s="40">
        <f t="shared" si="26"/>
        <v>1766</v>
      </c>
      <c r="CL49" s="40">
        <f t="shared" si="27"/>
        <v>1877</v>
      </c>
      <c r="CM49" s="40">
        <f t="shared" si="28"/>
        <v>2171</v>
      </c>
      <c r="CN49" s="40">
        <f t="shared" si="29"/>
        <v>2361</v>
      </c>
      <c r="CO49" s="40">
        <f t="shared" si="30"/>
        <v>2570</v>
      </c>
    </row>
    <row r="50" spans="1:93" ht="12.75" customHeight="1" x14ac:dyDescent="0.3">
      <c r="A50" s="150"/>
      <c r="B50" s="149"/>
      <c r="C50" s="51">
        <v>25</v>
      </c>
      <c r="D50" s="50">
        <f t="shared" si="41"/>
        <v>4756.6100000000006</v>
      </c>
      <c r="E50" s="50">
        <f t="shared" si="42"/>
        <v>5868.8</v>
      </c>
      <c r="F50" s="50">
        <f t="shared" si="43"/>
        <v>6729.47</v>
      </c>
      <c r="G50" s="50">
        <f t="shared" si="44"/>
        <v>9522.3900000000012</v>
      </c>
      <c r="H50" s="50">
        <f t="shared" si="45"/>
        <v>9266.94</v>
      </c>
      <c r="I50" s="50">
        <f t="shared" si="46"/>
        <v>9856.44</v>
      </c>
      <c r="J50" s="50">
        <f t="shared" si="47"/>
        <v>11378.66</v>
      </c>
      <c r="K50" s="50">
        <f t="shared" si="48"/>
        <v>12386.050000000001</v>
      </c>
      <c r="L50" s="50">
        <f t="shared" si="49"/>
        <v>13503.480000000001</v>
      </c>
      <c r="M50" s="57">
        <v>25</v>
      </c>
      <c r="N50" s="67"/>
      <c r="O50" s="8"/>
      <c r="Q50" s="103">
        <v>3631</v>
      </c>
      <c r="R50" s="103">
        <v>4480</v>
      </c>
      <c r="S50" s="103">
        <v>5137</v>
      </c>
      <c r="T50" s="103">
        <v>7269</v>
      </c>
      <c r="U50" s="103">
        <v>7074</v>
      </c>
      <c r="V50" s="103">
        <v>7524</v>
      </c>
      <c r="W50" s="103">
        <v>8686</v>
      </c>
      <c r="X50" s="103">
        <v>9455</v>
      </c>
      <c r="Y50" s="103">
        <v>10308</v>
      </c>
      <c r="AA50" s="40">
        <f t="shared" si="4"/>
        <v>3631</v>
      </c>
      <c r="AB50" s="40">
        <f t="shared" si="5"/>
        <v>4480</v>
      </c>
      <c r="AC50" s="40">
        <f t="shared" si="6"/>
        <v>5137</v>
      </c>
      <c r="AD50" s="40">
        <f t="shared" si="7"/>
        <v>7269</v>
      </c>
      <c r="AE50" s="40">
        <f t="shared" si="8"/>
        <v>7074</v>
      </c>
      <c r="AF50" s="40">
        <f t="shared" si="9"/>
        <v>7524</v>
      </c>
      <c r="AG50" s="40">
        <f t="shared" si="10"/>
        <v>8686</v>
      </c>
      <c r="AH50" s="40">
        <f t="shared" si="11"/>
        <v>9455</v>
      </c>
      <c r="AI50" s="40">
        <f t="shared" si="12"/>
        <v>10308</v>
      </c>
      <c r="AS50" s="38">
        <v>3158</v>
      </c>
      <c r="AT50" s="38">
        <v>3895</v>
      </c>
      <c r="AU50" s="38">
        <v>4467</v>
      </c>
      <c r="AV50" s="38">
        <v>6321</v>
      </c>
      <c r="AW50" s="38">
        <v>6151</v>
      </c>
      <c r="AX50" s="38">
        <v>6542</v>
      </c>
      <c r="AY50" s="38">
        <v>7553</v>
      </c>
      <c r="AZ50" s="38">
        <v>8222</v>
      </c>
      <c r="BA50" s="38">
        <v>8963</v>
      </c>
      <c r="BB50" s="40">
        <v>2703</v>
      </c>
      <c r="BC50" s="40">
        <v>3336</v>
      </c>
      <c r="BD50" s="40">
        <v>3827</v>
      </c>
      <c r="BE50" s="40">
        <v>5419</v>
      </c>
      <c r="BF50" s="40">
        <v>5272</v>
      </c>
      <c r="BG50" s="40">
        <v>5607</v>
      </c>
      <c r="BH50" s="40">
        <v>6474</v>
      </c>
      <c r="BI50" s="40">
        <v>7048</v>
      </c>
      <c r="BJ50" s="40">
        <v>7684</v>
      </c>
      <c r="BK50" s="40"/>
      <c r="BL50" s="40">
        <v>2526</v>
      </c>
      <c r="BM50" s="40">
        <v>3117</v>
      </c>
      <c r="BN50" s="40">
        <v>3576</v>
      </c>
      <c r="BO50" s="40">
        <v>5064</v>
      </c>
      <c r="BP50" s="40">
        <v>4927</v>
      </c>
      <c r="BQ50" s="40">
        <v>5240</v>
      </c>
      <c r="BR50" s="40">
        <v>6050</v>
      </c>
      <c r="BS50" s="40">
        <v>6586</v>
      </c>
      <c r="BT50" s="40">
        <v>7181</v>
      </c>
      <c r="BV50" s="70">
        <f t="shared" si="13"/>
        <v>0.69567612228036357</v>
      </c>
      <c r="BW50" s="70">
        <f t="shared" si="14"/>
        <v>0.69575892857142863</v>
      </c>
      <c r="BX50" s="70">
        <f t="shared" si="15"/>
        <v>0.69612614366361691</v>
      </c>
      <c r="BY50" s="70">
        <f t="shared" si="16"/>
        <v>0.69665703673132484</v>
      </c>
      <c r="BZ50" s="70">
        <f t="shared" si="17"/>
        <v>0.69649420412779195</v>
      </c>
      <c r="CA50" s="70">
        <f t="shared" si="18"/>
        <v>0.69643806485911752</v>
      </c>
      <c r="CB50" s="70">
        <f t="shared" si="19"/>
        <v>0.69652314068616161</v>
      </c>
      <c r="CC50" s="70">
        <f t="shared" si="20"/>
        <v>0.69656266525647803</v>
      </c>
      <c r="CD50" s="70">
        <f t="shared" si="21"/>
        <v>0.69664338377958868</v>
      </c>
      <c r="CG50" s="40">
        <f t="shared" si="22"/>
        <v>928</v>
      </c>
      <c r="CH50" s="40">
        <f t="shared" si="23"/>
        <v>1144</v>
      </c>
      <c r="CI50" s="40">
        <f t="shared" si="24"/>
        <v>1310</v>
      </c>
      <c r="CJ50" s="40">
        <f t="shared" si="25"/>
        <v>1850</v>
      </c>
      <c r="CK50" s="40">
        <f t="shared" si="26"/>
        <v>1802</v>
      </c>
      <c r="CL50" s="40">
        <f t="shared" si="27"/>
        <v>1917</v>
      </c>
      <c r="CM50" s="40">
        <f t="shared" si="28"/>
        <v>2212</v>
      </c>
      <c r="CN50" s="40">
        <f t="shared" si="29"/>
        <v>2407</v>
      </c>
      <c r="CO50" s="40">
        <f t="shared" si="30"/>
        <v>2624</v>
      </c>
    </row>
    <row r="51" spans="1:93" ht="12.75" customHeight="1" x14ac:dyDescent="0.3">
      <c r="A51" s="150"/>
      <c r="B51" s="149"/>
      <c r="C51" s="43">
        <v>26</v>
      </c>
      <c r="D51" s="46">
        <f t="shared" si="41"/>
        <v>4824.7300000000005</v>
      </c>
      <c r="E51" s="46">
        <f t="shared" si="42"/>
        <v>5960.5</v>
      </c>
      <c r="F51" s="46">
        <f t="shared" si="43"/>
        <v>6864.4000000000005</v>
      </c>
      <c r="G51" s="46">
        <f t="shared" si="44"/>
        <v>9730.68</v>
      </c>
      <c r="H51" s="46">
        <f t="shared" si="45"/>
        <v>9463.44</v>
      </c>
      <c r="I51" s="46">
        <f t="shared" si="46"/>
        <v>10062.11</v>
      </c>
      <c r="J51" s="46">
        <f t="shared" si="47"/>
        <v>11584.33</v>
      </c>
      <c r="K51" s="46">
        <f t="shared" si="48"/>
        <v>12624.470000000001</v>
      </c>
      <c r="L51" s="46">
        <f t="shared" si="49"/>
        <v>13779.890000000001</v>
      </c>
      <c r="M51" s="58">
        <v>26</v>
      </c>
      <c r="N51" s="67"/>
      <c r="O51" s="8"/>
      <c r="Q51" s="103">
        <v>3683</v>
      </c>
      <c r="R51" s="103">
        <v>4550</v>
      </c>
      <c r="S51" s="103">
        <v>5240</v>
      </c>
      <c r="T51" s="103">
        <v>7428</v>
      </c>
      <c r="U51" s="103">
        <v>7224</v>
      </c>
      <c r="V51" s="103">
        <v>7681</v>
      </c>
      <c r="W51" s="103">
        <v>8843</v>
      </c>
      <c r="X51" s="103">
        <v>9637</v>
      </c>
      <c r="Y51" s="103">
        <v>10519</v>
      </c>
      <c r="AA51" s="40">
        <f t="shared" si="4"/>
        <v>3683</v>
      </c>
      <c r="AB51" s="40">
        <f t="shared" si="5"/>
        <v>4550</v>
      </c>
      <c r="AC51" s="40">
        <f t="shared" si="6"/>
        <v>5240</v>
      </c>
      <c r="AD51" s="40">
        <f t="shared" si="7"/>
        <v>7428</v>
      </c>
      <c r="AE51" s="40">
        <f t="shared" si="8"/>
        <v>7224</v>
      </c>
      <c r="AF51" s="40">
        <f t="shared" si="9"/>
        <v>7681</v>
      </c>
      <c r="AG51" s="40">
        <f t="shared" si="10"/>
        <v>8843</v>
      </c>
      <c r="AH51" s="40">
        <f t="shared" si="11"/>
        <v>9637</v>
      </c>
      <c r="AI51" s="40">
        <f t="shared" si="12"/>
        <v>10519</v>
      </c>
      <c r="AS51" s="38">
        <v>3203</v>
      </c>
      <c r="AT51" s="38">
        <v>3957</v>
      </c>
      <c r="AU51" s="38">
        <v>4556</v>
      </c>
      <c r="AV51" s="38">
        <v>6459</v>
      </c>
      <c r="AW51" s="38">
        <v>6281</v>
      </c>
      <c r="AX51" s="38">
        <v>6679</v>
      </c>
      <c r="AY51" s="38">
        <v>7690</v>
      </c>
      <c r="AZ51" s="38">
        <v>8380</v>
      </c>
      <c r="BA51" s="38">
        <v>9147</v>
      </c>
      <c r="BB51" s="40">
        <v>2742</v>
      </c>
      <c r="BC51" s="40">
        <v>3389</v>
      </c>
      <c r="BD51" s="40">
        <v>3903</v>
      </c>
      <c r="BE51" s="40">
        <v>5537</v>
      </c>
      <c r="BF51" s="40">
        <v>5383</v>
      </c>
      <c r="BG51" s="40">
        <v>5725</v>
      </c>
      <c r="BH51" s="40">
        <v>6591</v>
      </c>
      <c r="BI51" s="40">
        <v>7184</v>
      </c>
      <c r="BJ51" s="40">
        <v>7841</v>
      </c>
      <c r="BK51" s="40"/>
      <c r="BL51" s="40">
        <v>2562</v>
      </c>
      <c r="BM51" s="40">
        <v>3167</v>
      </c>
      <c r="BN51" s="40">
        <v>3647</v>
      </c>
      <c r="BO51" s="40">
        <v>5174</v>
      </c>
      <c r="BP51" s="40">
        <v>5030</v>
      </c>
      <c r="BQ51" s="40">
        <v>5350</v>
      </c>
      <c r="BR51" s="40">
        <v>6159</v>
      </c>
      <c r="BS51" s="40">
        <v>6714</v>
      </c>
      <c r="BT51" s="40">
        <v>7328</v>
      </c>
      <c r="BV51" s="70">
        <f t="shared" si="13"/>
        <v>0.69562856367092041</v>
      </c>
      <c r="BW51" s="70">
        <f t="shared" si="14"/>
        <v>0.69604395604395608</v>
      </c>
      <c r="BX51" s="70">
        <f t="shared" si="15"/>
        <v>0.69599236641221374</v>
      </c>
      <c r="BY51" s="70">
        <f t="shared" si="16"/>
        <v>0.69655358104469578</v>
      </c>
      <c r="BZ51" s="70">
        <f t="shared" si="17"/>
        <v>0.69629014396456257</v>
      </c>
      <c r="CA51" s="70">
        <f t="shared" si="18"/>
        <v>0.69652389011847415</v>
      </c>
      <c r="CB51" s="70">
        <f t="shared" si="19"/>
        <v>0.69648309397263375</v>
      </c>
      <c r="CC51" s="70">
        <f t="shared" si="20"/>
        <v>0.69668984123689948</v>
      </c>
      <c r="CD51" s="70">
        <f t="shared" si="21"/>
        <v>0.69664416769654913</v>
      </c>
      <c r="CG51" s="40">
        <f t="shared" si="22"/>
        <v>941</v>
      </c>
      <c r="CH51" s="40">
        <f t="shared" si="23"/>
        <v>1161</v>
      </c>
      <c r="CI51" s="40">
        <f t="shared" si="24"/>
        <v>1337</v>
      </c>
      <c r="CJ51" s="40">
        <f t="shared" si="25"/>
        <v>1891</v>
      </c>
      <c r="CK51" s="40">
        <f t="shared" si="26"/>
        <v>1841</v>
      </c>
      <c r="CL51" s="40">
        <f t="shared" si="27"/>
        <v>1956</v>
      </c>
      <c r="CM51" s="40">
        <f t="shared" si="28"/>
        <v>2252</v>
      </c>
      <c r="CN51" s="40">
        <f t="shared" si="29"/>
        <v>2453</v>
      </c>
      <c r="CO51" s="40">
        <f t="shared" si="30"/>
        <v>2678</v>
      </c>
    </row>
    <row r="52" spans="1:93" ht="12.75" customHeight="1" x14ac:dyDescent="0.3">
      <c r="A52" s="150"/>
      <c r="B52" s="149"/>
      <c r="C52" s="51">
        <v>27</v>
      </c>
      <c r="D52" s="50">
        <f t="shared" si="41"/>
        <v>4890.2300000000005</v>
      </c>
      <c r="E52" s="50">
        <f t="shared" si="42"/>
        <v>6052.2</v>
      </c>
      <c r="F52" s="50">
        <f t="shared" si="43"/>
        <v>7004.5700000000006</v>
      </c>
      <c r="G52" s="50">
        <f t="shared" si="44"/>
        <v>9937.66</v>
      </c>
      <c r="H52" s="50">
        <f t="shared" si="45"/>
        <v>9658.630000000001</v>
      </c>
      <c r="I52" s="50">
        <f t="shared" si="46"/>
        <v>10263.85</v>
      </c>
      <c r="J52" s="50">
        <f t="shared" si="47"/>
        <v>11792.62</v>
      </c>
      <c r="K52" s="50">
        <f t="shared" si="48"/>
        <v>12864.2</v>
      </c>
      <c r="L52" s="50">
        <f t="shared" si="49"/>
        <v>14054.99</v>
      </c>
      <c r="M52" s="57">
        <v>27</v>
      </c>
      <c r="N52" s="67"/>
      <c r="O52" s="8"/>
      <c r="Q52" s="103">
        <v>3733</v>
      </c>
      <c r="R52" s="103">
        <v>4620</v>
      </c>
      <c r="S52" s="103">
        <v>5347</v>
      </c>
      <c r="T52" s="103">
        <v>7586</v>
      </c>
      <c r="U52" s="103">
        <v>7373</v>
      </c>
      <c r="V52" s="103">
        <v>7835</v>
      </c>
      <c r="W52" s="103">
        <v>9002</v>
      </c>
      <c r="X52" s="103">
        <v>9820</v>
      </c>
      <c r="Y52" s="103">
        <v>10729</v>
      </c>
      <c r="AA52" s="40">
        <f t="shared" si="4"/>
        <v>3733</v>
      </c>
      <c r="AB52" s="40">
        <f t="shared" si="5"/>
        <v>4620</v>
      </c>
      <c r="AC52" s="40">
        <f t="shared" si="6"/>
        <v>5347</v>
      </c>
      <c r="AD52" s="40">
        <f t="shared" si="7"/>
        <v>7586</v>
      </c>
      <c r="AE52" s="40">
        <f t="shared" si="8"/>
        <v>7373</v>
      </c>
      <c r="AF52" s="40">
        <f t="shared" si="9"/>
        <v>7835</v>
      </c>
      <c r="AG52" s="40">
        <f t="shared" si="10"/>
        <v>9002</v>
      </c>
      <c r="AH52" s="40">
        <f t="shared" si="11"/>
        <v>9820</v>
      </c>
      <c r="AI52" s="40">
        <f t="shared" si="12"/>
        <v>10729</v>
      </c>
      <c r="AS52" s="38">
        <v>3246</v>
      </c>
      <c r="AT52" s="38">
        <v>4017</v>
      </c>
      <c r="AU52" s="38">
        <v>4649</v>
      </c>
      <c r="AV52" s="38">
        <v>6597</v>
      </c>
      <c r="AW52" s="38">
        <v>6411</v>
      </c>
      <c r="AX52" s="38">
        <v>6813</v>
      </c>
      <c r="AY52" s="38">
        <v>7828</v>
      </c>
      <c r="AZ52" s="38">
        <v>8539</v>
      </c>
      <c r="BA52" s="38">
        <v>9330</v>
      </c>
      <c r="BB52" s="40">
        <v>2779</v>
      </c>
      <c r="BC52" s="40">
        <v>3441</v>
      </c>
      <c r="BD52" s="40">
        <v>3983</v>
      </c>
      <c r="BE52" s="40">
        <v>5655</v>
      </c>
      <c r="BF52" s="40">
        <v>5495</v>
      </c>
      <c r="BG52" s="40">
        <v>5839</v>
      </c>
      <c r="BH52" s="40">
        <v>6710</v>
      </c>
      <c r="BI52" s="40">
        <v>7320</v>
      </c>
      <c r="BJ52" s="40">
        <v>7999</v>
      </c>
      <c r="BK52" s="40"/>
      <c r="BL52" s="40">
        <v>2597</v>
      </c>
      <c r="BM52" s="40">
        <v>3215</v>
      </c>
      <c r="BN52" s="40">
        <v>3722</v>
      </c>
      <c r="BO52" s="40">
        <v>5285</v>
      </c>
      <c r="BP52" s="40">
        <v>5135</v>
      </c>
      <c r="BQ52" s="40">
        <v>5457</v>
      </c>
      <c r="BR52" s="40">
        <v>6271</v>
      </c>
      <c r="BS52" s="40">
        <v>6841</v>
      </c>
      <c r="BT52" s="40">
        <v>7475</v>
      </c>
      <c r="BV52" s="70">
        <f t="shared" si="13"/>
        <v>0.69568711492097512</v>
      </c>
      <c r="BW52" s="70">
        <f t="shared" si="14"/>
        <v>0.69588744588744589</v>
      </c>
      <c r="BX52" s="70">
        <f t="shared" si="15"/>
        <v>0.69609126613054051</v>
      </c>
      <c r="BY52" s="70">
        <f t="shared" si="16"/>
        <v>0.6966780912206697</v>
      </c>
      <c r="BZ52" s="70">
        <f t="shared" si="17"/>
        <v>0.69646005696460056</v>
      </c>
      <c r="CA52" s="70">
        <f t="shared" si="18"/>
        <v>0.69649010848755588</v>
      </c>
      <c r="CB52" s="70">
        <f t="shared" si="19"/>
        <v>0.69662297267273943</v>
      </c>
      <c r="CC52" s="70">
        <f t="shared" si="20"/>
        <v>0.69663951120162937</v>
      </c>
      <c r="CD52" s="70">
        <f t="shared" si="21"/>
        <v>0.69670985180352318</v>
      </c>
      <c r="CG52" s="40">
        <f t="shared" si="22"/>
        <v>954</v>
      </c>
      <c r="CH52" s="40">
        <f t="shared" si="23"/>
        <v>1179</v>
      </c>
      <c r="CI52" s="40">
        <f t="shared" si="24"/>
        <v>1364</v>
      </c>
      <c r="CJ52" s="40">
        <f t="shared" si="25"/>
        <v>1931</v>
      </c>
      <c r="CK52" s="40">
        <f t="shared" si="26"/>
        <v>1878</v>
      </c>
      <c r="CL52" s="40">
        <f t="shared" si="27"/>
        <v>1996</v>
      </c>
      <c r="CM52" s="40">
        <f t="shared" si="28"/>
        <v>2292</v>
      </c>
      <c r="CN52" s="40">
        <f t="shared" si="29"/>
        <v>2500</v>
      </c>
      <c r="CO52" s="40">
        <f t="shared" si="30"/>
        <v>2730</v>
      </c>
    </row>
    <row r="53" spans="1:93" ht="12.75" customHeight="1" x14ac:dyDescent="0.3">
      <c r="A53" s="150"/>
      <c r="B53" s="149"/>
      <c r="C53" s="43">
        <v>28</v>
      </c>
      <c r="D53" s="46">
        <f t="shared" si="41"/>
        <v>4959.66</v>
      </c>
      <c r="E53" s="46">
        <f t="shared" si="42"/>
        <v>6143.9000000000005</v>
      </c>
      <c r="F53" s="46">
        <f t="shared" si="43"/>
        <v>7142.12</v>
      </c>
      <c r="G53" s="46">
        <f t="shared" si="44"/>
        <v>10144.640000000001</v>
      </c>
      <c r="H53" s="46">
        <f t="shared" si="45"/>
        <v>9852.51</v>
      </c>
      <c r="I53" s="46">
        <f t="shared" si="46"/>
        <v>10470.83</v>
      </c>
      <c r="J53" s="46">
        <f t="shared" si="47"/>
        <v>12000.91</v>
      </c>
      <c r="K53" s="46">
        <f t="shared" si="48"/>
        <v>13100</v>
      </c>
      <c r="L53" s="46">
        <f t="shared" si="49"/>
        <v>14337.95</v>
      </c>
      <c r="M53" s="58">
        <v>28</v>
      </c>
      <c r="N53" s="67"/>
      <c r="O53" s="8"/>
      <c r="Q53" s="103">
        <v>3786</v>
      </c>
      <c r="R53" s="103">
        <v>4690</v>
      </c>
      <c r="S53" s="103">
        <v>5452</v>
      </c>
      <c r="T53" s="103">
        <v>7744</v>
      </c>
      <c r="U53" s="103">
        <v>7521</v>
      </c>
      <c r="V53" s="103">
        <v>7993</v>
      </c>
      <c r="W53" s="103">
        <v>9161</v>
      </c>
      <c r="X53" s="103">
        <v>10000</v>
      </c>
      <c r="Y53" s="103">
        <v>10945</v>
      </c>
      <c r="AA53" s="40">
        <f t="shared" si="4"/>
        <v>3786</v>
      </c>
      <c r="AB53" s="40">
        <f t="shared" si="5"/>
        <v>4690</v>
      </c>
      <c r="AC53" s="40">
        <f t="shared" si="6"/>
        <v>5452</v>
      </c>
      <c r="AD53" s="40">
        <f t="shared" si="7"/>
        <v>7744</v>
      </c>
      <c r="AE53" s="40">
        <f t="shared" si="8"/>
        <v>7521</v>
      </c>
      <c r="AF53" s="40">
        <f t="shared" si="9"/>
        <v>7993</v>
      </c>
      <c r="AG53" s="40">
        <f t="shared" si="10"/>
        <v>9161</v>
      </c>
      <c r="AH53" s="40">
        <f t="shared" si="11"/>
        <v>10000</v>
      </c>
      <c r="AI53" s="40">
        <f t="shared" si="12"/>
        <v>10945</v>
      </c>
      <c r="AS53" s="38">
        <v>3292</v>
      </c>
      <c r="AT53" s="38">
        <v>4079</v>
      </c>
      <c r="AU53" s="38">
        <v>4741</v>
      </c>
      <c r="AV53" s="38">
        <v>6734</v>
      </c>
      <c r="AW53" s="38">
        <v>6540</v>
      </c>
      <c r="AX53" s="38">
        <v>6951</v>
      </c>
      <c r="AY53" s="38">
        <v>7966</v>
      </c>
      <c r="AZ53" s="38">
        <v>8695</v>
      </c>
      <c r="BA53" s="38">
        <v>9518</v>
      </c>
      <c r="BB53" s="40">
        <v>2819</v>
      </c>
      <c r="BC53" s="40">
        <v>3493</v>
      </c>
      <c r="BD53" s="40">
        <v>4062</v>
      </c>
      <c r="BE53" s="40">
        <v>5773</v>
      </c>
      <c r="BF53" s="40">
        <v>5605</v>
      </c>
      <c r="BG53" s="40">
        <v>5958</v>
      </c>
      <c r="BH53" s="40">
        <v>6828</v>
      </c>
      <c r="BI53" s="40">
        <v>7454</v>
      </c>
      <c r="BJ53" s="40">
        <v>8160</v>
      </c>
      <c r="BK53" s="40"/>
      <c r="BL53" s="40">
        <v>2634</v>
      </c>
      <c r="BM53" s="40">
        <v>3264</v>
      </c>
      <c r="BN53" s="40">
        <v>3796</v>
      </c>
      <c r="BO53" s="40">
        <v>5395</v>
      </c>
      <c r="BP53" s="40">
        <v>5238</v>
      </c>
      <c r="BQ53" s="40">
        <v>5568</v>
      </c>
      <c r="BR53" s="40">
        <v>6381</v>
      </c>
      <c r="BS53" s="40">
        <v>6966</v>
      </c>
      <c r="BT53" s="40">
        <v>7626</v>
      </c>
      <c r="BV53" s="70">
        <f t="shared" si="13"/>
        <v>0.69572107765451663</v>
      </c>
      <c r="BW53" s="70">
        <f t="shared" si="14"/>
        <v>0.69594882729211083</v>
      </c>
      <c r="BX53" s="70">
        <f t="shared" si="15"/>
        <v>0.69625825385179752</v>
      </c>
      <c r="BY53" s="70">
        <f t="shared" si="16"/>
        <v>0.69666838842975209</v>
      </c>
      <c r="BZ53" s="70">
        <f t="shared" si="17"/>
        <v>0.69644994016753092</v>
      </c>
      <c r="CA53" s="70">
        <f t="shared" si="18"/>
        <v>0.69660953334167397</v>
      </c>
      <c r="CB53" s="70">
        <f t="shared" si="19"/>
        <v>0.69653967907433689</v>
      </c>
      <c r="CC53" s="70">
        <f t="shared" si="20"/>
        <v>0.6966</v>
      </c>
      <c r="CD53" s="70">
        <f t="shared" si="21"/>
        <v>0.69675650982183646</v>
      </c>
      <c r="CG53" s="40">
        <f t="shared" si="22"/>
        <v>967</v>
      </c>
      <c r="CH53" s="40">
        <f t="shared" si="23"/>
        <v>1197</v>
      </c>
      <c r="CI53" s="40">
        <f t="shared" si="24"/>
        <v>1390</v>
      </c>
      <c r="CJ53" s="40">
        <f t="shared" si="25"/>
        <v>1971</v>
      </c>
      <c r="CK53" s="40">
        <f t="shared" si="26"/>
        <v>1916</v>
      </c>
      <c r="CL53" s="40">
        <f t="shared" si="27"/>
        <v>2035</v>
      </c>
      <c r="CM53" s="40">
        <f t="shared" si="28"/>
        <v>2333</v>
      </c>
      <c r="CN53" s="40">
        <f t="shared" si="29"/>
        <v>2546</v>
      </c>
      <c r="CO53" s="40">
        <f t="shared" si="30"/>
        <v>2785</v>
      </c>
    </row>
    <row r="54" spans="1:93" ht="12.75" customHeight="1" x14ac:dyDescent="0.3">
      <c r="A54" s="150"/>
      <c r="B54" s="149"/>
      <c r="C54" s="51">
        <v>29</v>
      </c>
      <c r="D54" s="50">
        <f t="shared" si="41"/>
        <v>5023.8500000000004</v>
      </c>
      <c r="E54" s="50">
        <f t="shared" si="42"/>
        <v>6231.67</v>
      </c>
      <c r="F54" s="50">
        <f t="shared" si="43"/>
        <v>7283.6</v>
      </c>
      <c r="G54" s="50">
        <f t="shared" si="44"/>
        <v>10300.530000000001</v>
      </c>
      <c r="H54" s="50">
        <f t="shared" si="45"/>
        <v>10046.390000000001</v>
      </c>
      <c r="I54" s="50">
        <f t="shared" si="46"/>
        <v>10673.880000000001</v>
      </c>
      <c r="J54" s="50">
        <f t="shared" si="47"/>
        <v>12207.890000000001</v>
      </c>
      <c r="K54" s="50">
        <f t="shared" si="48"/>
        <v>13337.11</v>
      </c>
      <c r="L54" s="50">
        <f t="shared" si="49"/>
        <v>14616.980000000001</v>
      </c>
      <c r="M54" s="57">
        <v>29</v>
      </c>
      <c r="N54" s="67"/>
      <c r="O54" s="8"/>
      <c r="Q54" s="103">
        <v>3835</v>
      </c>
      <c r="R54" s="103">
        <v>4757</v>
      </c>
      <c r="S54" s="103">
        <v>5560</v>
      </c>
      <c r="T54" s="103">
        <v>7863</v>
      </c>
      <c r="U54" s="103">
        <v>7669</v>
      </c>
      <c r="V54" s="103">
        <v>8148</v>
      </c>
      <c r="W54" s="103">
        <v>9319</v>
      </c>
      <c r="X54" s="103">
        <v>10181</v>
      </c>
      <c r="Y54" s="103">
        <v>11158</v>
      </c>
      <c r="AA54" s="40">
        <f t="shared" si="4"/>
        <v>3835</v>
      </c>
      <c r="AB54" s="40">
        <f t="shared" si="5"/>
        <v>4757</v>
      </c>
      <c r="AC54" s="40">
        <f t="shared" si="6"/>
        <v>5560</v>
      </c>
      <c r="AD54" s="40">
        <f t="shared" si="7"/>
        <v>7863</v>
      </c>
      <c r="AE54" s="40">
        <f t="shared" si="8"/>
        <v>7669</v>
      </c>
      <c r="AF54" s="40">
        <f t="shared" si="9"/>
        <v>8148</v>
      </c>
      <c r="AG54" s="40">
        <f t="shared" si="10"/>
        <v>9319</v>
      </c>
      <c r="AH54" s="40">
        <f t="shared" si="11"/>
        <v>10181</v>
      </c>
      <c r="AI54" s="40">
        <f t="shared" si="12"/>
        <v>11158</v>
      </c>
      <c r="AS54" s="38">
        <v>3335</v>
      </c>
      <c r="AT54" s="38">
        <v>4137</v>
      </c>
      <c r="AU54" s="38">
        <v>4835</v>
      </c>
      <c r="AV54" s="38">
        <v>6837</v>
      </c>
      <c r="AW54" s="38">
        <v>6669</v>
      </c>
      <c r="AX54" s="38">
        <v>7085</v>
      </c>
      <c r="AY54" s="38">
        <v>8104</v>
      </c>
      <c r="AZ54" s="38">
        <v>8853</v>
      </c>
      <c r="BA54" s="38">
        <v>9702</v>
      </c>
      <c r="BB54" s="40">
        <v>2856</v>
      </c>
      <c r="BC54" s="40">
        <v>3543</v>
      </c>
      <c r="BD54" s="40">
        <v>4142</v>
      </c>
      <c r="BE54" s="40">
        <v>5862</v>
      </c>
      <c r="BF54" s="40">
        <v>5716</v>
      </c>
      <c r="BG54" s="40">
        <v>6073</v>
      </c>
      <c r="BH54" s="40">
        <v>6947</v>
      </c>
      <c r="BI54" s="40">
        <v>7590</v>
      </c>
      <c r="BJ54" s="40">
        <v>8318</v>
      </c>
      <c r="BK54" s="40"/>
      <c r="BL54" s="40">
        <v>2669</v>
      </c>
      <c r="BM54" s="40">
        <v>3311</v>
      </c>
      <c r="BN54" s="40">
        <v>3871</v>
      </c>
      <c r="BO54" s="40">
        <v>5478</v>
      </c>
      <c r="BP54" s="40">
        <v>5342</v>
      </c>
      <c r="BQ54" s="40">
        <v>5675</v>
      </c>
      <c r="BR54" s="40">
        <v>6492</v>
      </c>
      <c r="BS54" s="40">
        <v>7093</v>
      </c>
      <c r="BT54" s="40">
        <v>7773</v>
      </c>
      <c r="BV54" s="70">
        <f t="shared" si="13"/>
        <v>0.69595827900912643</v>
      </c>
      <c r="BW54" s="70">
        <f t="shared" si="14"/>
        <v>0.69602690771494635</v>
      </c>
      <c r="BX54" s="70">
        <f t="shared" si="15"/>
        <v>0.69622302158273386</v>
      </c>
      <c r="BY54" s="70">
        <f t="shared" si="16"/>
        <v>0.69668065623807707</v>
      </c>
      <c r="BZ54" s="70">
        <f t="shared" si="17"/>
        <v>0.6965706089451037</v>
      </c>
      <c r="CA54" s="70">
        <f t="shared" si="18"/>
        <v>0.6964899361806578</v>
      </c>
      <c r="CB54" s="70">
        <f t="shared" si="19"/>
        <v>0.69664127052258829</v>
      </c>
      <c r="CC54" s="70">
        <f t="shared" si="20"/>
        <v>0.69668991258226109</v>
      </c>
      <c r="CD54" s="70">
        <f t="shared" si="21"/>
        <v>0.6966302204696182</v>
      </c>
      <c r="CG54" s="40">
        <f t="shared" si="22"/>
        <v>979</v>
      </c>
      <c r="CH54" s="40">
        <f t="shared" si="23"/>
        <v>1214</v>
      </c>
      <c r="CI54" s="40">
        <f t="shared" si="24"/>
        <v>1418</v>
      </c>
      <c r="CJ54" s="40">
        <f t="shared" si="25"/>
        <v>2001</v>
      </c>
      <c r="CK54" s="40">
        <f t="shared" si="26"/>
        <v>1953</v>
      </c>
      <c r="CL54" s="40">
        <f t="shared" si="27"/>
        <v>2075</v>
      </c>
      <c r="CM54" s="40">
        <f t="shared" si="28"/>
        <v>2372</v>
      </c>
      <c r="CN54" s="40">
        <f t="shared" si="29"/>
        <v>2591</v>
      </c>
      <c r="CO54" s="40">
        <f t="shared" si="30"/>
        <v>2840</v>
      </c>
    </row>
    <row r="55" spans="1:93" ht="12.75" customHeight="1" x14ac:dyDescent="0.3">
      <c r="A55" s="150"/>
      <c r="B55" s="149"/>
      <c r="C55" s="43">
        <v>30</v>
      </c>
      <c r="D55" s="46">
        <f t="shared" si="41"/>
        <v>5086.7300000000005</v>
      </c>
      <c r="E55" s="46">
        <f t="shared" si="42"/>
        <v>6320.75</v>
      </c>
      <c r="F55" s="46">
        <f t="shared" si="43"/>
        <v>7423.77</v>
      </c>
      <c r="G55" s="46">
        <f t="shared" si="44"/>
        <v>10457.73</v>
      </c>
      <c r="H55" s="46">
        <f t="shared" si="45"/>
        <v>10242.890000000001</v>
      </c>
      <c r="I55" s="46">
        <f t="shared" si="46"/>
        <v>10878.24</v>
      </c>
      <c r="J55" s="46">
        <f t="shared" si="47"/>
        <v>12420.11</v>
      </c>
      <c r="K55" s="46">
        <f t="shared" si="48"/>
        <v>13578.150000000001</v>
      </c>
      <c r="L55" s="46">
        <f t="shared" si="49"/>
        <v>14894.7</v>
      </c>
      <c r="M55" s="58">
        <v>30</v>
      </c>
      <c r="N55" s="67"/>
      <c r="O55" s="8"/>
      <c r="Q55" s="103">
        <v>3883</v>
      </c>
      <c r="R55" s="103">
        <v>4825</v>
      </c>
      <c r="S55" s="103">
        <v>5667</v>
      </c>
      <c r="T55" s="103">
        <v>7983</v>
      </c>
      <c r="U55" s="103">
        <v>7819</v>
      </c>
      <c r="V55" s="103">
        <v>8304</v>
      </c>
      <c r="W55" s="103">
        <v>9481</v>
      </c>
      <c r="X55" s="103">
        <v>10365</v>
      </c>
      <c r="Y55" s="103">
        <v>11370</v>
      </c>
      <c r="AA55" s="40">
        <f t="shared" si="4"/>
        <v>3883</v>
      </c>
      <c r="AB55" s="40">
        <f t="shared" si="5"/>
        <v>4825</v>
      </c>
      <c r="AC55" s="40">
        <f t="shared" si="6"/>
        <v>5667</v>
      </c>
      <c r="AD55" s="40">
        <f t="shared" si="7"/>
        <v>7983</v>
      </c>
      <c r="AE55" s="40">
        <f t="shared" si="8"/>
        <v>7819</v>
      </c>
      <c r="AF55" s="40">
        <f t="shared" si="9"/>
        <v>8304</v>
      </c>
      <c r="AG55" s="40">
        <f t="shared" si="10"/>
        <v>9481</v>
      </c>
      <c r="AH55" s="40">
        <f t="shared" si="11"/>
        <v>10365</v>
      </c>
      <c r="AI55" s="40">
        <f t="shared" si="12"/>
        <v>11370</v>
      </c>
      <c r="AS55" s="38">
        <v>3377</v>
      </c>
      <c r="AT55" s="38">
        <v>4196</v>
      </c>
      <c r="AU55" s="38">
        <v>4928</v>
      </c>
      <c r="AV55" s="38">
        <v>6941</v>
      </c>
      <c r="AW55" s="38">
        <v>6799</v>
      </c>
      <c r="AX55" s="38">
        <v>7221</v>
      </c>
      <c r="AY55" s="38">
        <v>8244</v>
      </c>
      <c r="AZ55" s="38">
        <v>9013</v>
      </c>
      <c r="BA55" s="38">
        <v>9887</v>
      </c>
      <c r="BB55" s="40">
        <v>2891</v>
      </c>
      <c r="BC55" s="40">
        <v>3594</v>
      </c>
      <c r="BD55" s="40">
        <v>4222</v>
      </c>
      <c r="BE55" s="40">
        <v>5951</v>
      </c>
      <c r="BF55" s="40">
        <v>5827</v>
      </c>
      <c r="BG55" s="40">
        <v>6190</v>
      </c>
      <c r="BH55" s="40">
        <v>7067</v>
      </c>
      <c r="BI55" s="40">
        <v>7727</v>
      </c>
      <c r="BJ55" s="40">
        <v>8476</v>
      </c>
      <c r="BK55" s="40"/>
      <c r="BL55" s="40">
        <v>2701</v>
      </c>
      <c r="BM55" s="40">
        <v>3358</v>
      </c>
      <c r="BN55" s="40">
        <v>3945</v>
      </c>
      <c r="BO55" s="40">
        <v>5561</v>
      </c>
      <c r="BP55" s="40">
        <v>5445</v>
      </c>
      <c r="BQ55" s="40">
        <v>5785</v>
      </c>
      <c r="BR55" s="40">
        <v>6604</v>
      </c>
      <c r="BS55" s="40">
        <v>7221</v>
      </c>
      <c r="BT55" s="40">
        <v>7921</v>
      </c>
      <c r="BV55" s="70">
        <f t="shared" si="13"/>
        <v>0.69559618851403549</v>
      </c>
      <c r="BW55" s="70">
        <f t="shared" si="14"/>
        <v>0.69595854922279787</v>
      </c>
      <c r="BX55" s="70">
        <f t="shared" si="15"/>
        <v>0.69613552143991531</v>
      </c>
      <c r="BY55" s="70">
        <f t="shared" si="16"/>
        <v>0.69660528623324569</v>
      </c>
      <c r="BZ55" s="70">
        <f t="shared" si="17"/>
        <v>0.6963806113313723</v>
      </c>
      <c r="CA55" s="70">
        <f t="shared" si="18"/>
        <v>0.69665221579961467</v>
      </c>
      <c r="CB55" s="70">
        <f t="shared" si="19"/>
        <v>0.69655099673030274</v>
      </c>
      <c r="CC55" s="70">
        <f t="shared" si="20"/>
        <v>0.69667149059334299</v>
      </c>
      <c r="CD55" s="70">
        <f t="shared" si="21"/>
        <v>0.69665787159190851</v>
      </c>
      <c r="CG55" s="40">
        <f t="shared" si="22"/>
        <v>992</v>
      </c>
      <c r="CH55" s="40">
        <f t="shared" si="23"/>
        <v>1231</v>
      </c>
      <c r="CI55" s="40">
        <f t="shared" si="24"/>
        <v>1445</v>
      </c>
      <c r="CJ55" s="40">
        <f t="shared" si="25"/>
        <v>2032</v>
      </c>
      <c r="CK55" s="40">
        <f t="shared" si="26"/>
        <v>1992</v>
      </c>
      <c r="CL55" s="40">
        <f t="shared" si="27"/>
        <v>2114</v>
      </c>
      <c r="CM55" s="40">
        <f t="shared" si="28"/>
        <v>2414</v>
      </c>
      <c r="CN55" s="40">
        <f t="shared" si="29"/>
        <v>2638</v>
      </c>
      <c r="CO55" s="40">
        <f t="shared" si="30"/>
        <v>2894</v>
      </c>
    </row>
    <row r="56" spans="1:93" ht="12.75" customHeight="1" x14ac:dyDescent="0.3">
      <c r="A56" s="150"/>
      <c r="B56" s="149"/>
      <c r="C56" s="51">
        <v>31</v>
      </c>
      <c r="D56" s="50">
        <f t="shared" si="41"/>
        <v>5152.2300000000005</v>
      </c>
      <c r="E56" s="50">
        <f t="shared" si="42"/>
        <v>6395.42</v>
      </c>
      <c r="F56" s="50">
        <f t="shared" si="43"/>
        <v>7561.3200000000006</v>
      </c>
      <c r="G56" s="50">
        <f t="shared" si="44"/>
        <v>10617.550000000001</v>
      </c>
      <c r="H56" s="50">
        <f t="shared" si="45"/>
        <v>10438.08</v>
      </c>
      <c r="I56" s="50">
        <f t="shared" si="46"/>
        <v>11081.29</v>
      </c>
      <c r="J56" s="50">
        <f t="shared" si="47"/>
        <v>12670.32</v>
      </c>
      <c r="K56" s="50">
        <f t="shared" si="48"/>
        <v>13817.880000000001</v>
      </c>
      <c r="L56" s="50">
        <f t="shared" si="49"/>
        <v>15168.49</v>
      </c>
      <c r="M56" s="57">
        <v>31</v>
      </c>
      <c r="N56" s="67"/>
      <c r="O56" s="8"/>
      <c r="Q56" s="103">
        <v>3933</v>
      </c>
      <c r="R56" s="103">
        <v>4882</v>
      </c>
      <c r="S56" s="103">
        <v>5772</v>
      </c>
      <c r="T56" s="103">
        <v>8105</v>
      </c>
      <c r="U56" s="103">
        <v>7968</v>
      </c>
      <c r="V56" s="103">
        <v>8459</v>
      </c>
      <c r="W56" s="103">
        <v>9672</v>
      </c>
      <c r="X56" s="103">
        <v>10548</v>
      </c>
      <c r="Y56" s="103">
        <v>11579</v>
      </c>
      <c r="AA56" s="40">
        <f t="shared" si="4"/>
        <v>3933</v>
      </c>
      <c r="AB56" s="40">
        <f t="shared" si="5"/>
        <v>4882</v>
      </c>
      <c r="AC56" s="40">
        <f t="shared" si="6"/>
        <v>5772</v>
      </c>
      <c r="AD56" s="40">
        <f t="shared" si="7"/>
        <v>8105</v>
      </c>
      <c r="AE56" s="40">
        <f t="shared" si="8"/>
        <v>7968</v>
      </c>
      <c r="AF56" s="40">
        <f t="shared" si="9"/>
        <v>8459</v>
      </c>
      <c r="AG56" s="40">
        <f t="shared" si="10"/>
        <v>9672</v>
      </c>
      <c r="AH56" s="40">
        <f t="shared" si="11"/>
        <v>10548</v>
      </c>
      <c r="AI56" s="40">
        <f t="shared" si="12"/>
        <v>11579</v>
      </c>
      <c r="AS56" s="38">
        <v>3420</v>
      </c>
      <c r="AT56" s="38">
        <v>4246</v>
      </c>
      <c r="AU56" s="38">
        <v>5019</v>
      </c>
      <c r="AV56" s="38">
        <v>7048</v>
      </c>
      <c r="AW56" s="38">
        <v>6929</v>
      </c>
      <c r="AX56" s="38">
        <v>7356</v>
      </c>
      <c r="AY56" s="38">
        <v>8410</v>
      </c>
      <c r="AZ56" s="38">
        <v>9172</v>
      </c>
      <c r="BA56" s="38">
        <v>10069</v>
      </c>
      <c r="BB56" s="40">
        <v>2928</v>
      </c>
      <c r="BC56" s="40">
        <v>3637</v>
      </c>
      <c r="BD56" s="40">
        <v>4300</v>
      </c>
      <c r="BE56" s="40">
        <v>6043</v>
      </c>
      <c r="BF56" s="40">
        <v>5939</v>
      </c>
      <c r="BG56" s="40">
        <v>6305</v>
      </c>
      <c r="BH56" s="40">
        <v>7210</v>
      </c>
      <c r="BI56" s="40">
        <v>7863</v>
      </c>
      <c r="BJ56" s="40">
        <v>8633</v>
      </c>
      <c r="BK56" s="40"/>
      <c r="BL56" s="40">
        <v>2736</v>
      </c>
      <c r="BM56" s="40">
        <v>3399</v>
      </c>
      <c r="BN56" s="40">
        <v>4018</v>
      </c>
      <c r="BO56" s="40">
        <v>5647</v>
      </c>
      <c r="BP56" s="40">
        <v>5550</v>
      </c>
      <c r="BQ56" s="40">
        <v>5892</v>
      </c>
      <c r="BR56" s="40">
        <v>6738</v>
      </c>
      <c r="BS56" s="40">
        <v>7348</v>
      </c>
      <c r="BT56" s="40">
        <v>8068</v>
      </c>
      <c r="BV56" s="70">
        <f t="shared" si="13"/>
        <v>0.69565217391304346</v>
      </c>
      <c r="BW56" s="70">
        <f t="shared" si="14"/>
        <v>0.69623105284719378</v>
      </c>
      <c r="BX56" s="70">
        <f t="shared" si="15"/>
        <v>0.69611919611919615</v>
      </c>
      <c r="BY56" s="70">
        <f t="shared" si="16"/>
        <v>0.69673041332510799</v>
      </c>
      <c r="BZ56" s="70">
        <f t="shared" si="17"/>
        <v>0.69653614457831325</v>
      </c>
      <c r="CA56" s="70">
        <f t="shared" si="18"/>
        <v>0.69653623359735195</v>
      </c>
      <c r="CB56" s="70">
        <f t="shared" si="19"/>
        <v>0.6966501240694789</v>
      </c>
      <c r="CC56" s="70">
        <f t="shared" si="20"/>
        <v>0.69662495259764889</v>
      </c>
      <c r="CD56" s="70">
        <f t="shared" si="21"/>
        <v>0.69677865100613179</v>
      </c>
      <c r="CG56" s="40">
        <f t="shared" si="22"/>
        <v>1005</v>
      </c>
      <c r="CH56" s="40">
        <f t="shared" si="23"/>
        <v>1245</v>
      </c>
      <c r="CI56" s="40">
        <f t="shared" si="24"/>
        <v>1472</v>
      </c>
      <c r="CJ56" s="40">
        <f t="shared" si="25"/>
        <v>2062</v>
      </c>
      <c r="CK56" s="40">
        <f t="shared" si="26"/>
        <v>2029</v>
      </c>
      <c r="CL56" s="40">
        <f t="shared" si="27"/>
        <v>2154</v>
      </c>
      <c r="CM56" s="40">
        <f t="shared" si="28"/>
        <v>2462</v>
      </c>
      <c r="CN56" s="40">
        <f t="shared" si="29"/>
        <v>2685</v>
      </c>
      <c r="CO56" s="40">
        <f t="shared" si="30"/>
        <v>2946</v>
      </c>
    </row>
    <row r="57" spans="1:93" ht="12.75" customHeight="1" x14ac:dyDescent="0.3">
      <c r="A57" s="150"/>
      <c r="B57" s="149"/>
      <c r="C57" s="43">
        <v>32</v>
      </c>
      <c r="D57" s="46">
        <f t="shared" si="41"/>
        <v>5215.1100000000006</v>
      </c>
      <c r="E57" s="46">
        <f t="shared" si="42"/>
        <v>6488.43</v>
      </c>
      <c r="F57" s="46">
        <f t="shared" si="43"/>
        <v>7701.4900000000007</v>
      </c>
      <c r="G57" s="46">
        <f t="shared" si="44"/>
        <v>10778.68</v>
      </c>
      <c r="H57" s="46">
        <f t="shared" si="45"/>
        <v>10630.65</v>
      </c>
      <c r="I57" s="46">
        <f t="shared" si="46"/>
        <v>11289.58</v>
      </c>
      <c r="J57" s="46">
        <f t="shared" si="47"/>
        <v>12879.92</v>
      </c>
      <c r="K57" s="46">
        <f t="shared" si="48"/>
        <v>14052.37</v>
      </c>
      <c r="L57" s="46">
        <f t="shared" si="49"/>
        <v>15448.83</v>
      </c>
      <c r="M57" s="58">
        <v>32</v>
      </c>
      <c r="N57" s="67"/>
      <c r="O57" s="8"/>
      <c r="Q57" s="103">
        <v>3981</v>
      </c>
      <c r="R57" s="103">
        <v>4953</v>
      </c>
      <c r="S57" s="103">
        <v>5879</v>
      </c>
      <c r="T57" s="103">
        <v>8228</v>
      </c>
      <c r="U57" s="103">
        <v>8115</v>
      </c>
      <c r="V57" s="103">
        <v>8618</v>
      </c>
      <c r="W57" s="103">
        <v>9832</v>
      </c>
      <c r="X57" s="103">
        <v>10727</v>
      </c>
      <c r="Y57" s="103">
        <v>11793</v>
      </c>
      <c r="AA57" s="40">
        <f t="shared" si="4"/>
        <v>3981</v>
      </c>
      <c r="AB57" s="40">
        <f t="shared" si="5"/>
        <v>4953</v>
      </c>
      <c r="AC57" s="40">
        <f t="shared" si="6"/>
        <v>5879</v>
      </c>
      <c r="AD57" s="40">
        <f t="shared" si="7"/>
        <v>8228</v>
      </c>
      <c r="AE57" s="40">
        <f t="shared" si="8"/>
        <v>8115</v>
      </c>
      <c r="AF57" s="40">
        <f t="shared" si="9"/>
        <v>8618</v>
      </c>
      <c r="AG57" s="40">
        <f t="shared" si="10"/>
        <v>9832</v>
      </c>
      <c r="AH57" s="40">
        <f t="shared" si="11"/>
        <v>10727</v>
      </c>
      <c r="AI57" s="40">
        <f t="shared" si="12"/>
        <v>11793</v>
      </c>
      <c r="AS57" s="38">
        <v>3461</v>
      </c>
      <c r="AT57" s="38">
        <v>4307</v>
      </c>
      <c r="AU57" s="38">
        <v>5112</v>
      </c>
      <c r="AV57" s="38">
        <v>7155</v>
      </c>
      <c r="AW57" s="38">
        <v>7056</v>
      </c>
      <c r="AX57" s="38">
        <v>7494</v>
      </c>
      <c r="AY57" s="38">
        <v>8549</v>
      </c>
      <c r="AZ57" s="38">
        <v>9328</v>
      </c>
      <c r="BA57" s="38">
        <v>10254</v>
      </c>
      <c r="BB57" s="40">
        <v>2964</v>
      </c>
      <c r="BC57" s="40">
        <v>3689</v>
      </c>
      <c r="BD57" s="40">
        <v>4380</v>
      </c>
      <c r="BE57" s="40">
        <v>6134</v>
      </c>
      <c r="BF57" s="40">
        <v>6048</v>
      </c>
      <c r="BG57" s="40">
        <v>6423</v>
      </c>
      <c r="BH57" s="40">
        <v>7329</v>
      </c>
      <c r="BI57" s="40">
        <v>7997</v>
      </c>
      <c r="BJ57" s="40">
        <v>8792</v>
      </c>
      <c r="BK57" s="40"/>
      <c r="BL57" s="40">
        <v>2770</v>
      </c>
      <c r="BM57" s="40">
        <v>3447</v>
      </c>
      <c r="BN57" s="40">
        <v>4093</v>
      </c>
      <c r="BO57" s="40">
        <v>5732</v>
      </c>
      <c r="BP57" s="40">
        <v>5652</v>
      </c>
      <c r="BQ57" s="40">
        <v>6002</v>
      </c>
      <c r="BR57" s="40">
        <v>6849</v>
      </c>
      <c r="BS57" s="40">
        <v>7473</v>
      </c>
      <c r="BT57" s="40">
        <v>8216</v>
      </c>
      <c r="BV57" s="70">
        <f t="shared" si="13"/>
        <v>0.69580507410198444</v>
      </c>
      <c r="BW57" s="70">
        <f t="shared" si="14"/>
        <v>0.69594185342216841</v>
      </c>
      <c r="BX57" s="70">
        <f t="shared" si="15"/>
        <v>0.69620683789760163</v>
      </c>
      <c r="BY57" s="70">
        <f t="shared" si="16"/>
        <v>0.69664560038891588</v>
      </c>
      <c r="BZ57" s="70">
        <f t="shared" si="17"/>
        <v>0.69648798521256927</v>
      </c>
      <c r="CA57" s="70">
        <f t="shared" si="18"/>
        <v>0.69644929217915985</v>
      </c>
      <c r="CB57" s="70">
        <f t="shared" si="19"/>
        <v>0.69660292921074041</v>
      </c>
      <c r="CC57" s="70">
        <f t="shared" si="20"/>
        <v>0.69665330474503584</v>
      </c>
      <c r="CD57" s="70">
        <f t="shared" si="21"/>
        <v>0.69668447384041376</v>
      </c>
      <c r="CG57" s="40">
        <f t="shared" si="22"/>
        <v>1017</v>
      </c>
      <c r="CH57" s="40">
        <f t="shared" si="23"/>
        <v>1264</v>
      </c>
      <c r="CI57" s="40">
        <f t="shared" si="24"/>
        <v>1499</v>
      </c>
      <c r="CJ57" s="40">
        <f t="shared" si="25"/>
        <v>2094</v>
      </c>
      <c r="CK57" s="40">
        <f t="shared" si="26"/>
        <v>2067</v>
      </c>
      <c r="CL57" s="40">
        <f t="shared" si="27"/>
        <v>2195</v>
      </c>
      <c r="CM57" s="40">
        <f t="shared" si="28"/>
        <v>2503</v>
      </c>
      <c r="CN57" s="40">
        <f t="shared" si="29"/>
        <v>2730</v>
      </c>
      <c r="CO57" s="40">
        <f t="shared" si="30"/>
        <v>3001</v>
      </c>
    </row>
    <row r="58" spans="1:93" ht="12.75" customHeight="1" x14ac:dyDescent="0.3">
      <c r="A58" s="150"/>
      <c r="B58" s="149"/>
      <c r="C58" s="51">
        <v>33</v>
      </c>
      <c r="D58" s="50">
        <f t="shared" si="41"/>
        <v>5280.6100000000006</v>
      </c>
      <c r="E58" s="50">
        <f t="shared" si="42"/>
        <v>6581.4400000000005</v>
      </c>
      <c r="F58" s="50">
        <f t="shared" si="43"/>
        <v>7833.8</v>
      </c>
      <c r="G58" s="50">
        <f t="shared" si="44"/>
        <v>10943.74</v>
      </c>
      <c r="H58" s="50">
        <f t="shared" si="45"/>
        <v>10825.84</v>
      </c>
      <c r="I58" s="50">
        <f t="shared" si="46"/>
        <v>11488.7</v>
      </c>
      <c r="J58" s="50">
        <f t="shared" si="47"/>
        <v>13080.35</v>
      </c>
      <c r="K58" s="50">
        <f t="shared" si="48"/>
        <v>14289.480000000001</v>
      </c>
      <c r="L58" s="50">
        <f t="shared" si="49"/>
        <v>15723.93</v>
      </c>
      <c r="M58" s="57">
        <v>33</v>
      </c>
      <c r="N58" s="67"/>
      <c r="O58" s="8"/>
      <c r="Q58" s="103">
        <v>4031</v>
      </c>
      <c r="R58" s="103">
        <v>5024</v>
      </c>
      <c r="S58" s="103">
        <v>5980</v>
      </c>
      <c r="T58" s="103">
        <v>8354</v>
      </c>
      <c r="U58" s="103">
        <v>8264</v>
      </c>
      <c r="V58" s="103">
        <v>8770</v>
      </c>
      <c r="W58" s="103">
        <v>9985</v>
      </c>
      <c r="X58" s="103">
        <v>10908</v>
      </c>
      <c r="Y58" s="103">
        <v>12003</v>
      </c>
      <c r="AA58" s="40">
        <f t="shared" si="4"/>
        <v>4031</v>
      </c>
      <c r="AB58" s="40">
        <f t="shared" si="5"/>
        <v>5024</v>
      </c>
      <c r="AC58" s="40">
        <f t="shared" si="6"/>
        <v>5980</v>
      </c>
      <c r="AD58" s="40">
        <f t="shared" si="7"/>
        <v>8354</v>
      </c>
      <c r="AE58" s="40">
        <f t="shared" si="8"/>
        <v>8264</v>
      </c>
      <c r="AF58" s="40">
        <f t="shared" si="9"/>
        <v>8770</v>
      </c>
      <c r="AG58" s="40">
        <f t="shared" si="10"/>
        <v>9985</v>
      </c>
      <c r="AH58" s="40">
        <f t="shared" si="11"/>
        <v>10908</v>
      </c>
      <c r="AI58" s="40">
        <f t="shared" si="12"/>
        <v>12003</v>
      </c>
      <c r="AS58" s="38">
        <v>3506</v>
      </c>
      <c r="AT58" s="38">
        <v>4369</v>
      </c>
      <c r="AU58" s="38">
        <v>5200</v>
      </c>
      <c r="AV58" s="38">
        <v>7264</v>
      </c>
      <c r="AW58" s="38">
        <v>7186</v>
      </c>
      <c r="AX58" s="38">
        <v>7626</v>
      </c>
      <c r="AY58" s="38">
        <v>8683</v>
      </c>
      <c r="AZ58" s="38">
        <v>9485</v>
      </c>
      <c r="BA58" s="38">
        <v>10438</v>
      </c>
      <c r="BB58" s="40">
        <v>3002</v>
      </c>
      <c r="BC58" s="40">
        <v>3742</v>
      </c>
      <c r="BD58" s="40">
        <v>4456</v>
      </c>
      <c r="BE58" s="40">
        <v>6227</v>
      </c>
      <c r="BF58" s="40">
        <v>6160</v>
      </c>
      <c r="BG58" s="40">
        <v>6537</v>
      </c>
      <c r="BH58" s="40">
        <v>7443</v>
      </c>
      <c r="BI58" s="40">
        <v>8132</v>
      </c>
      <c r="BJ58" s="40">
        <v>8949</v>
      </c>
      <c r="BK58" s="40"/>
      <c r="BL58" s="40">
        <v>2805</v>
      </c>
      <c r="BM58" s="40">
        <v>3497</v>
      </c>
      <c r="BN58" s="40">
        <v>4164</v>
      </c>
      <c r="BO58" s="40">
        <v>5819</v>
      </c>
      <c r="BP58" s="40">
        <v>5757</v>
      </c>
      <c r="BQ58" s="40">
        <v>6109</v>
      </c>
      <c r="BR58" s="40">
        <v>6956</v>
      </c>
      <c r="BS58" s="40">
        <v>7600</v>
      </c>
      <c r="BT58" s="40">
        <v>8363</v>
      </c>
      <c r="BV58" s="70">
        <f t="shared" si="13"/>
        <v>0.69585710741751428</v>
      </c>
      <c r="BW58" s="70">
        <f t="shared" si="14"/>
        <v>0.69605891719745228</v>
      </c>
      <c r="BX58" s="70">
        <f t="shared" si="15"/>
        <v>0.69632107023411371</v>
      </c>
      <c r="BY58" s="70">
        <f t="shared" si="16"/>
        <v>0.69655254967680158</v>
      </c>
      <c r="BZ58" s="70">
        <f t="shared" si="17"/>
        <v>0.69663601161665056</v>
      </c>
      <c r="CA58" s="70">
        <f t="shared" si="18"/>
        <v>0.69657924743443556</v>
      </c>
      <c r="CB58" s="70">
        <f t="shared" si="19"/>
        <v>0.69664496745117677</v>
      </c>
      <c r="CC58" s="70">
        <f t="shared" si="20"/>
        <v>0.69673634030069675</v>
      </c>
      <c r="CD58" s="70">
        <f t="shared" si="21"/>
        <v>0.69674248104640502</v>
      </c>
      <c r="CG58" s="40">
        <f t="shared" si="22"/>
        <v>1029</v>
      </c>
      <c r="CH58" s="40">
        <f t="shared" si="23"/>
        <v>1282</v>
      </c>
      <c r="CI58" s="40">
        <f t="shared" si="24"/>
        <v>1524</v>
      </c>
      <c r="CJ58" s="40">
        <f t="shared" si="25"/>
        <v>2127</v>
      </c>
      <c r="CK58" s="40">
        <f t="shared" si="26"/>
        <v>2104</v>
      </c>
      <c r="CL58" s="40">
        <f t="shared" si="27"/>
        <v>2233</v>
      </c>
      <c r="CM58" s="40">
        <f t="shared" si="28"/>
        <v>2542</v>
      </c>
      <c r="CN58" s="40">
        <f t="shared" si="29"/>
        <v>2776</v>
      </c>
      <c r="CO58" s="40">
        <f t="shared" si="30"/>
        <v>3054</v>
      </c>
    </row>
    <row r="59" spans="1:93" ht="12.75" customHeight="1" x14ac:dyDescent="0.3">
      <c r="A59" s="150"/>
      <c r="B59" s="149"/>
      <c r="C59" s="43">
        <v>34</v>
      </c>
      <c r="D59" s="46">
        <f t="shared" si="41"/>
        <v>5346.1100000000006</v>
      </c>
      <c r="E59" s="46">
        <f t="shared" si="42"/>
        <v>6674.45</v>
      </c>
      <c r="F59" s="46">
        <f t="shared" si="43"/>
        <v>7973.97</v>
      </c>
      <c r="G59" s="46">
        <f t="shared" si="44"/>
        <v>11102.25</v>
      </c>
      <c r="H59" s="46">
        <f t="shared" si="45"/>
        <v>11019.720000000001</v>
      </c>
      <c r="I59" s="46">
        <f t="shared" si="46"/>
        <v>11685.2</v>
      </c>
      <c r="J59" s="46">
        <f t="shared" si="47"/>
        <v>13286.02</v>
      </c>
      <c r="K59" s="46">
        <f t="shared" si="48"/>
        <v>14530.52</v>
      </c>
      <c r="L59" s="46">
        <f t="shared" si="49"/>
        <v>16000.34</v>
      </c>
      <c r="M59" s="58">
        <v>34</v>
      </c>
      <c r="N59" s="67"/>
      <c r="O59" s="8"/>
      <c r="Q59" s="103">
        <v>4081</v>
      </c>
      <c r="R59" s="103">
        <v>5095</v>
      </c>
      <c r="S59" s="103">
        <v>6087</v>
      </c>
      <c r="T59" s="103">
        <v>8475</v>
      </c>
      <c r="U59" s="103">
        <v>8412</v>
      </c>
      <c r="V59" s="103">
        <v>8920</v>
      </c>
      <c r="W59" s="103">
        <v>10142</v>
      </c>
      <c r="X59" s="103">
        <v>11092</v>
      </c>
      <c r="Y59" s="103">
        <v>12214</v>
      </c>
      <c r="AA59" s="40">
        <f t="shared" si="4"/>
        <v>4081</v>
      </c>
      <c r="AB59" s="40">
        <f t="shared" si="5"/>
        <v>5095</v>
      </c>
      <c r="AC59" s="40">
        <f t="shared" si="6"/>
        <v>6087</v>
      </c>
      <c r="AD59" s="40">
        <f t="shared" si="7"/>
        <v>8475</v>
      </c>
      <c r="AE59" s="40">
        <f t="shared" si="8"/>
        <v>8412</v>
      </c>
      <c r="AF59" s="40">
        <f t="shared" si="9"/>
        <v>8920</v>
      </c>
      <c r="AG59" s="40">
        <f t="shared" si="10"/>
        <v>10142</v>
      </c>
      <c r="AH59" s="40">
        <f t="shared" si="11"/>
        <v>11092</v>
      </c>
      <c r="AI59" s="40">
        <f t="shared" si="12"/>
        <v>12214</v>
      </c>
      <c r="AS59" s="38">
        <v>3548</v>
      </c>
      <c r="AT59" s="38">
        <v>4430</v>
      </c>
      <c r="AU59" s="38">
        <v>5293</v>
      </c>
      <c r="AV59" s="38">
        <v>7369</v>
      </c>
      <c r="AW59" s="38">
        <v>7315</v>
      </c>
      <c r="AX59" s="38">
        <v>7757</v>
      </c>
      <c r="AY59" s="38">
        <v>8819</v>
      </c>
      <c r="AZ59" s="38">
        <v>9645</v>
      </c>
      <c r="BA59" s="38">
        <v>10621</v>
      </c>
      <c r="BB59" s="40">
        <v>3039</v>
      </c>
      <c r="BC59" s="40">
        <v>3795</v>
      </c>
      <c r="BD59" s="40">
        <v>4535</v>
      </c>
      <c r="BE59" s="40">
        <v>6318</v>
      </c>
      <c r="BF59" s="40">
        <v>6270</v>
      </c>
      <c r="BG59" s="40">
        <v>6649</v>
      </c>
      <c r="BH59" s="40">
        <v>7561</v>
      </c>
      <c r="BI59" s="40">
        <v>8269</v>
      </c>
      <c r="BJ59" s="40">
        <v>9106</v>
      </c>
      <c r="BK59" s="40"/>
      <c r="BL59" s="40">
        <v>2840</v>
      </c>
      <c r="BM59" s="40">
        <v>3546</v>
      </c>
      <c r="BN59" s="40">
        <v>4238</v>
      </c>
      <c r="BO59" s="40">
        <v>5904</v>
      </c>
      <c r="BP59" s="40">
        <v>5859</v>
      </c>
      <c r="BQ59" s="40">
        <v>6214</v>
      </c>
      <c r="BR59" s="40">
        <v>7066</v>
      </c>
      <c r="BS59" s="40">
        <v>7728</v>
      </c>
      <c r="BT59" s="40">
        <v>8510</v>
      </c>
      <c r="BV59" s="70">
        <f t="shared" si="13"/>
        <v>0.6959078657191865</v>
      </c>
      <c r="BW59" s="70">
        <f t="shared" si="14"/>
        <v>0.69597644749754661</v>
      </c>
      <c r="BX59" s="70">
        <f t="shared" si="15"/>
        <v>0.69623788401511422</v>
      </c>
      <c r="BY59" s="70">
        <f t="shared" si="16"/>
        <v>0.69663716814159293</v>
      </c>
      <c r="BZ59" s="70">
        <f t="shared" si="17"/>
        <v>0.69650499286733236</v>
      </c>
      <c r="CA59" s="70">
        <f t="shared" si="18"/>
        <v>0.69663677130044843</v>
      </c>
      <c r="CB59" s="70">
        <f t="shared" si="19"/>
        <v>0.69670676395188325</v>
      </c>
      <c r="CC59" s="70">
        <f t="shared" si="20"/>
        <v>0.69671835557158313</v>
      </c>
      <c r="CD59" s="70">
        <f t="shared" si="21"/>
        <v>0.69674144424430984</v>
      </c>
      <c r="CG59" s="40">
        <f t="shared" si="22"/>
        <v>1042</v>
      </c>
      <c r="CH59" s="40">
        <f t="shared" si="23"/>
        <v>1300</v>
      </c>
      <c r="CI59" s="40">
        <f t="shared" si="24"/>
        <v>1552</v>
      </c>
      <c r="CJ59" s="40">
        <f t="shared" si="25"/>
        <v>2157</v>
      </c>
      <c r="CK59" s="40">
        <f t="shared" si="26"/>
        <v>2142</v>
      </c>
      <c r="CL59" s="40">
        <f t="shared" si="27"/>
        <v>2271</v>
      </c>
      <c r="CM59" s="40">
        <f t="shared" si="28"/>
        <v>2581</v>
      </c>
      <c r="CN59" s="40">
        <f t="shared" si="29"/>
        <v>2823</v>
      </c>
      <c r="CO59" s="40">
        <f t="shared" si="30"/>
        <v>3108</v>
      </c>
    </row>
    <row r="60" spans="1:93" ht="12.75" customHeight="1" x14ac:dyDescent="0.3">
      <c r="A60" s="150"/>
      <c r="B60" s="149"/>
      <c r="C60" s="51">
        <v>35</v>
      </c>
      <c r="D60" s="50">
        <f t="shared" si="41"/>
        <v>5414.2300000000005</v>
      </c>
      <c r="E60" s="50">
        <f t="shared" si="42"/>
        <v>6763.5300000000007</v>
      </c>
      <c r="F60" s="50">
        <f t="shared" si="43"/>
        <v>8115.4500000000007</v>
      </c>
      <c r="G60" s="50">
        <f t="shared" si="44"/>
        <v>11260.76</v>
      </c>
      <c r="H60" s="50">
        <f t="shared" si="45"/>
        <v>11212.29</v>
      </c>
      <c r="I60" s="50">
        <f t="shared" si="46"/>
        <v>11877.77</v>
      </c>
      <c r="J60" s="50">
        <f t="shared" si="47"/>
        <v>13489.07</v>
      </c>
      <c r="K60" s="50">
        <f t="shared" si="48"/>
        <v>14770.25</v>
      </c>
      <c r="L60" s="50">
        <f t="shared" si="49"/>
        <v>16278.060000000001</v>
      </c>
      <c r="M60" s="57">
        <v>35</v>
      </c>
      <c r="N60" s="67"/>
      <c r="O60" s="8"/>
      <c r="Q60" s="103">
        <v>4133</v>
      </c>
      <c r="R60" s="103">
        <v>5163</v>
      </c>
      <c r="S60" s="103">
        <v>6195</v>
      </c>
      <c r="T60" s="103">
        <v>8596</v>
      </c>
      <c r="U60" s="103">
        <v>8559</v>
      </c>
      <c r="V60" s="103">
        <v>9067</v>
      </c>
      <c r="W60" s="103">
        <v>10297</v>
      </c>
      <c r="X60" s="103">
        <v>11275</v>
      </c>
      <c r="Y60" s="103">
        <v>12426</v>
      </c>
      <c r="AA60" s="40">
        <f t="shared" si="4"/>
        <v>4133</v>
      </c>
      <c r="AB60" s="40">
        <f t="shared" si="5"/>
        <v>5163</v>
      </c>
      <c r="AC60" s="40">
        <f t="shared" si="6"/>
        <v>6195</v>
      </c>
      <c r="AD60" s="40">
        <f t="shared" si="7"/>
        <v>8596</v>
      </c>
      <c r="AE60" s="40">
        <f t="shared" si="8"/>
        <v>8559</v>
      </c>
      <c r="AF60" s="40">
        <f t="shared" si="9"/>
        <v>9067</v>
      </c>
      <c r="AG60" s="40">
        <f t="shared" si="10"/>
        <v>10297</v>
      </c>
      <c r="AH60" s="40">
        <f t="shared" si="11"/>
        <v>11275</v>
      </c>
      <c r="AI60" s="40">
        <f t="shared" si="12"/>
        <v>12426</v>
      </c>
      <c r="AS60" s="38">
        <v>3594</v>
      </c>
      <c r="AT60" s="38">
        <v>4489</v>
      </c>
      <c r="AU60" s="38">
        <v>5387</v>
      </c>
      <c r="AV60" s="38">
        <v>7475</v>
      </c>
      <c r="AW60" s="38">
        <v>7443</v>
      </c>
      <c r="AX60" s="38">
        <v>7885</v>
      </c>
      <c r="AY60" s="38">
        <v>8954</v>
      </c>
      <c r="AZ60" s="38">
        <v>9804</v>
      </c>
      <c r="BA60" s="38">
        <v>10805</v>
      </c>
      <c r="BB60" s="40">
        <v>3078</v>
      </c>
      <c r="BC60" s="40">
        <v>3846</v>
      </c>
      <c r="BD60" s="40">
        <v>4616</v>
      </c>
      <c r="BE60" s="40">
        <v>6409</v>
      </c>
      <c r="BF60" s="40">
        <v>6380</v>
      </c>
      <c r="BG60" s="40">
        <v>6759</v>
      </c>
      <c r="BH60" s="40">
        <v>7676</v>
      </c>
      <c r="BI60" s="40">
        <v>8406</v>
      </c>
      <c r="BJ60" s="40">
        <v>9265</v>
      </c>
      <c r="BK60" s="40"/>
      <c r="BL60" s="40">
        <v>2876</v>
      </c>
      <c r="BM60" s="40">
        <v>3594</v>
      </c>
      <c r="BN60" s="40">
        <v>4314</v>
      </c>
      <c r="BO60" s="40">
        <v>5989</v>
      </c>
      <c r="BP60" s="40">
        <v>5962</v>
      </c>
      <c r="BQ60" s="40">
        <v>6316</v>
      </c>
      <c r="BR60" s="40">
        <v>7173</v>
      </c>
      <c r="BS60" s="40">
        <v>7856</v>
      </c>
      <c r="BT60" s="40">
        <v>8658</v>
      </c>
      <c r="BV60" s="70">
        <f t="shared" si="13"/>
        <v>0.69586256956206149</v>
      </c>
      <c r="BW60" s="70">
        <f t="shared" si="14"/>
        <v>0.69610691458454388</v>
      </c>
      <c r="BX60" s="70">
        <f t="shared" si="15"/>
        <v>0.69636803874092013</v>
      </c>
      <c r="BY60" s="70">
        <f t="shared" si="16"/>
        <v>0.69671940437412749</v>
      </c>
      <c r="BZ60" s="70">
        <f t="shared" si="17"/>
        <v>0.69657670288585116</v>
      </c>
      <c r="CA60" s="70">
        <f t="shared" si="18"/>
        <v>0.69659203705746109</v>
      </c>
      <c r="CB60" s="70">
        <f t="shared" si="19"/>
        <v>0.69661066329999033</v>
      </c>
      <c r="CC60" s="70">
        <f t="shared" si="20"/>
        <v>0.69676274944567629</v>
      </c>
      <c r="CD60" s="70">
        <f t="shared" si="21"/>
        <v>0.69676484789956539</v>
      </c>
      <c r="CG60" s="40">
        <f t="shared" si="22"/>
        <v>1055</v>
      </c>
      <c r="CH60" s="40">
        <f t="shared" si="23"/>
        <v>1317</v>
      </c>
      <c r="CI60" s="40">
        <f t="shared" si="24"/>
        <v>1579</v>
      </c>
      <c r="CJ60" s="40">
        <f t="shared" si="25"/>
        <v>2187</v>
      </c>
      <c r="CK60" s="40">
        <f t="shared" si="26"/>
        <v>2179</v>
      </c>
      <c r="CL60" s="40">
        <f t="shared" si="27"/>
        <v>2308</v>
      </c>
      <c r="CM60" s="40">
        <f t="shared" si="28"/>
        <v>2621</v>
      </c>
      <c r="CN60" s="40">
        <f t="shared" si="29"/>
        <v>2869</v>
      </c>
      <c r="CO60" s="40">
        <f t="shared" si="30"/>
        <v>3161</v>
      </c>
    </row>
    <row r="61" spans="1:93" ht="12.75" customHeight="1" x14ac:dyDescent="0.3">
      <c r="A61" s="109"/>
      <c r="B61" s="149"/>
      <c r="C61" s="43">
        <v>40</v>
      </c>
      <c r="D61" s="46">
        <f t="shared" si="41"/>
        <v>5670.99</v>
      </c>
      <c r="E61" s="46">
        <f t="shared" si="42"/>
        <v>7185.35</v>
      </c>
      <c r="F61" s="46">
        <f t="shared" si="43"/>
        <v>8649.93</v>
      </c>
      <c r="G61" s="46">
        <f t="shared" si="44"/>
        <v>12065.1</v>
      </c>
      <c r="H61" s="46">
        <f t="shared" si="45"/>
        <v>12044.140000000001</v>
      </c>
      <c r="I61" s="46">
        <f t="shared" si="46"/>
        <v>12780.36</v>
      </c>
      <c r="J61" s="46">
        <f t="shared" si="47"/>
        <v>14512.18</v>
      </c>
      <c r="K61" s="46">
        <f t="shared" si="48"/>
        <v>16010.820000000002</v>
      </c>
      <c r="L61" s="46">
        <f t="shared" si="49"/>
        <v>17626.05</v>
      </c>
      <c r="M61" s="58">
        <v>40</v>
      </c>
      <c r="N61" s="67"/>
      <c r="O61" s="8"/>
      <c r="Q61" s="103">
        <v>4329</v>
      </c>
      <c r="R61" s="103">
        <v>5485</v>
      </c>
      <c r="S61" s="103">
        <v>6603</v>
      </c>
      <c r="T61" s="103">
        <v>9210</v>
      </c>
      <c r="U61" s="103">
        <v>9194</v>
      </c>
      <c r="V61" s="103">
        <v>9756</v>
      </c>
      <c r="W61" s="103">
        <v>11078</v>
      </c>
      <c r="X61" s="103">
        <v>12222</v>
      </c>
      <c r="Y61" s="103">
        <v>13455</v>
      </c>
      <c r="AA61" s="40">
        <f t="shared" si="4"/>
        <v>4329</v>
      </c>
      <c r="AB61" s="40">
        <f t="shared" si="5"/>
        <v>5485</v>
      </c>
      <c r="AC61" s="40">
        <f t="shared" si="6"/>
        <v>6603</v>
      </c>
      <c r="AD61" s="40">
        <f t="shared" si="7"/>
        <v>9210</v>
      </c>
      <c r="AE61" s="40">
        <f t="shared" si="8"/>
        <v>9194</v>
      </c>
      <c r="AF61" s="40">
        <f t="shared" si="9"/>
        <v>9756</v>
      </c>
      <c r="AG61" s="40">
        <f t="shared" si="10"/>
        <v>11078</v>
      </c>
      <c r="AH61" s="40">
        <f t="shared" si="11"/>
        <v>12222</v>
      </c>
      <c r="AI61" s="40">
        <f t="shared" si="12"/>
        <v>13455</v>
      </c>
      <c r="AS61" s="38">
        <v>3764</v>
      </c>
      <c r="AT61" s="38">
        <v>4770</v>
      </c>
      <c r="AU61" s="38">
        <v>5742</v>
      </c>
      <c r="AV61" s="38">
        <v>8009</v>
      </c>
      <c r="AW61" s="38">
        <v>7995</v>
      </c>
      <c r="AX61" s="38">
        <v>8483</v>
      </c>
      <c r="AY61" s="38">
        <v>9633</v>
      </c>
      <c r="AZ61" s="38">
        <v>10628</v>
      </c>
      <c r="BA61" s="38">
        <v>11700</v>
      </c>
      <c r="BB61" s="40">
        <v>3224</v>
      </c>
      <c r="BC61" s="40">
        <v>4087</v>
      </c>
      <c r="BD61" s="40">
        <v>4921</v>
      </c>
      <c r="BE61" s="40">
        <v>6867</v>
      </c>
      <c r="BF61" s="40">
        <v>6853</v>
      </c>
      <c r="BG61" s="40">
        <v>7272</v>
      </c>
      <c r="BH61" s="40">
        <v>8259</v>
      </c>
      <c r="BI61" s="40">
        <v>9112</v>
      </c>
      <c r="BJ61" s="40">
        <v>10032</v>
      </c>
      <c r="BK61" s="40"/>
      <c r="BL61" s="40">
        <v>3013</v>
      </c>
      <c r="BM61" s="40">
        <v>3819</v>
      </c>
      <c r="BN61" s="40">
        <v>4599</v>
      </c>
      <c r="BO61" s="40">
        <v>6417</v>
      </c>
      <c r="BP61" s="40">
        <v>6404</v>
      </c>
      <c r="BQ61" s="40">
        <v>6796</v>
      </c>
      <c r="BR61" s="40">
        <v>7718</v>
      </c>
      <c r="BS61" s="40">
        <v>8515</v>
      </c>
      <c r="BT61" s="40">
        <v>9375</v>
      </c>
      <c r="BV61" s="70">
        <f t="shared" si="13"/>
        <v>0.69600369600369605</v>
      </c>
      <c r="BW61" s="70">
        <f t="shared" si="14"/>
        <v>0.69626253418413853</v>
      </c>
      <c r="BX61" s="70">
        <f t="shared" si="15"/>
        <v>0.696501590186279</v>
      </c>
      <c r="BY61" s="70">
        <f t="shared" si="16"/>
        <v>0.69674267100977194</v>
      </c>
      <c r="BZ61" s="70">
        <f t="shared" si="17"/>
        <v>0.6965412225364368</v>
      </c>
      <c r="CA61" s="70">
        <f t="shared" si="18"/>
        <v>0.6965969659696597</v>
      </c>
      <c r="CB61" s="70">
        <f t="shared" si="19"/>
        <v>0.6966961545405308</v>
      </c>
      <c r="CC61" s="70">
        <f t="shared" si="20"/>
        <v>0.69669448535427914</v>
      </c>
      <c r="CD61" s="70">
        <f t="shared" si="21"/>
        <v>0.69676700111482726</v>
      </c>
      <c r="CG61" s="40">
        <f t="shared" si="22"/>
        <v>1105</v>
      </c>
      <c r="CH61" s="40">
        <f t="shared" si="23"/>
        <v>1398</v>
      </c>
      <c r="CI61" s="40">
        <f t="shared" si="24"/>
        <v>1682</v>
      </c>
      <c r="CJ61" s="40">
        <f t="shared" si="25"/>
        <v>2343</v>
      </c>
      <c r="CK61" s="40">
        <f t="shared" si="26"/>
        <v>2341</v>
      </c>
      <c r="CL61" s="40">
        <f t="shared" si="27"/>
        <v>2484</v>
      </c>
      <c r="CM61" s="40">
        <f t="shared" si="28"/>
        <v>2819</v>
      </c>
      <c r="CN61" s="40">
        <f t="shared" si="29"/>
        <v>3110</v>
      </c>
      <c r="CO61" s="40">
        <f t="shared" si="30"/>
        <v>3423</v>
      </c>
    </row>
    <row r="62" spans="1:93" ht="12.75" customHeight="1" x14ac:dyDescent="0.3">
      <c r="A62" s="109"/>
      <c r="B62" s="149"/>
      <c r="C62" s="51">
        <v>45</v>
      </c>
      <c r="D62" s="50">
        <f t="shared" si="41"/>
        <v>5927.75</v>
      </c>
      <c r="E62" s="50">
        <f t="shared" si="42"/>
        <v>7612.4100000000008</v>
      </c>
      <c r="F62" s="50">
        <f t="shared" si="43"/>
        <v>9188.34</v>
      </c>
      <c r="G62" s="50">
        <f t="shared" si="44"/>
        <v>12869.44</v>
      </c>
      <c r="H62" s="50">
        <f t="shared" si="45"/>
        <v>12869.44</v>
      </c>
      <c r="I62" s="50">
        <f t="shared" si="46"/>
        <v>13681.640000000001</v>
      </c>
      <c r="J62" s="50">
        <f t="shared" si="47"/>
        <v>15530.050000000001</v>
      </c>
      <c r="K62" s="50">
        <f t="shared" si="48"/>
        <v>17248.77</v>
      </c>
      <c r="L62" s="50">
        <f t="shared" si="49"/>
        <v>18971.420000000002</v>
      </c>
      <c r="M62" s="57">
        <v>45</v>
      </c>
      <c r="N62" s="67"/>
      <c r="O62" s="8"/>
      <c r="Q62" s="103">
        <v>4525</v>
      </c>
      <c r="R62" s="103">
        <v>5811</v>
      </c>
      <c r="S62" s="103">
        <v>7014</v>
      </c>
      <c r="T62" s="103">
        <v>9824</v>
      </c>
      <c r="U62" s="103">
        <v>9824</v>
      </c>
      <c r="V62" s="103">
        <v>10444</v>
      </c>
      <c r="W62" s="103">
        <v>11855</v>
      </c>
      <c r="X62" s="103">
        <v>13167</v>
      </c>
      <c r="Y62" s="103">
        <v>14482</v>
      </c>
      <c r="AA62" s="40">
        <f t="shared" si="4"/>
        <v>4525</v>
      </c>
      <c r="AB62" s="40">
        <f t="shared" si="5"/>
        <v>5811</v>
      </c>
      <c r="AC62" s="40">
        <f t="shared" si="6"/>
        <v>7014</v>
      </c>
      <c r="AD62" s="40">
        <f t="shared" si="7"/>
        <v>9824</v>
      </c>
      <c r="AE62" s="40">
        <f t="shared" si="8"/>
        <v>9824</v>
      </c>
      <c r="AF62" s="40">
        <f t="shared" si="9"/>
        <v>10444</v>
      </c>
      <c r="AG62" s="40">
        <f t="shared" si="10"/>
        <v>11855</v>
      </c>
      <c r="AH62" s="40">
        <f t="shared" si="11"/>
        <v>13167</v>
      </c>
      <c r="AI62" s="40">
        <f t="shared" si="12"/>
        <v>14482</v>
      </c>
      <c r="AS62" s="38">
        <v>3935</v>
      </c>
      <c r="AT62" s="38">
        <v>5053</v>
      </c>
      <c r="AU62" s="38">
        <v>6099</v>
      </c>
      <c r="AV62" s="38">
        <v>8542</v>
      </c>
      <c r="AW62" s="38">
        <v>8542</v>
      </c>
      <c r="AX62" s="38">
        <v>9082</v>
      </c>
      <c r="AY62" s="38">
        <v>10309</v>
      </c>
      <c r="AZ62" s="38">
        <v>11449</v>
      </c>
      <c r="BA62" s="38">
        <v>12593</v>
      </c>
      <c r="BB62" s="40">
        <v>3370</v>
      </c>
      <c r="BC62" s="40">
        <v>4329</v>
      </c>
      <c r="BD62" s="40">
        <v>5227</v>
      </c>
      <c r="BE62" s="40">
        <v>7324</v>
      </c>
      <c r="BF62" s="40">
        <v>7323</v>
      </c>
      <c r="BG62" s="40">
        <v>7786</v>
      </c>
      <c r="BH62" s="40">
        <v>8839</v>
      </c>
      <c r="BI62" s="40">
        <v>9817</v>
      </c>
      <c r="BJ62" s="40">
        <v>10798</v>
      </c>
      <c r="BK62" s="40"/>
      <c r="BL62" s="40">
        <v>3149</v>
      </c>
      <c r="BM62" s="40">
        <v>4045</v>
      </c>
      <c r="BN62" s="40">
        <v>4885</v>
      </c>
      <c r="BO62" s="40">
        <v>6844</v>
      </c>
      <c r="BP62" s="40">
        <v>6843</v>
      </c>
      <c r="BQ62" s="40">
        <v>7276</v>
      </c>
      <c r="BR62" s="40">
        <v>8260</v>
      </c>
      <c r="BS62" s="40">
        <v>9174</v>
      </c>
      <c r="BT62" s="40">
        <v>10091</v>
      </c>
      <c r="BV62" s="70">
        <f t="shared" si="13"/>
        <v>0.69591160220994475</v>
      </c>
      <c r="BW62" s="70">
        <f t="shared" si="14"/>
        <v>0.69609361555670279</v>
      </c>
      <c r="BX62" s="70">
        <f t="shared" si="15"/>
        <v>0.69646421442828632</v>
      </c>
      <c r="BY62" s="70">
        <f t="shared" si="16"/>
        <v>0.69666123778501632</v>
      </c>
      <c r="BZ62" s="70">
        <f t="shared" si="17"/>
        <v>0.69655944625407162</v>
      </c>
      <c r="CA62" s="70">
        <f t="shared" si="18"/>
        <v>0.69666794331673687</v>
      </c>
      <c r="CB62" s="70">
        <f t="shared" si="19"/>
        <v>0.69675242513707292</v>
      </c>
      <c r="CC62" s="70">
        <f t="shared" si="20"/>
        <v>0.69674185463659144</v>
      </c>
      <c r="CD62" s="70">
        <f t="shared" si="21"/>
        <v>0.69679602264880547</v>
      </c>
      <c r="CG62" s="40">
        <f t="shared" si="22"/>
        <v>1155</v>
      </c>
      <c r="CH62" s="40">
        <f t="shared" si="23"/>
        <v>1482</v>
      </c>
      <c r="CI62" s="40">
        <f t="shared" si="24"/>
        <v>1787</v>
      </c>
      <c r="CJ62" s="40">
        <f t="shared" si="25"/>
        <v>2500</v>
      </c>
      <c r="CK62" s="40">
        <f t="shared" si="26"/>
        <v>2501</v>
      </c>
      <c r="CL62" s="40">
        <f t="shared" si="27"/>
        <v>2658</v>
      </c>
      <c r="CM62" s="40">
        <f t="shared" si="28"/>
        <v>3016</v>
      </c>
      <c r="CN62" s="40">
        <f t="shared" si="29"/>
        <v>3350</v>
      </c>
      <c r="CO62" s="40">
        <f t="shared" si="30"/>
        <v>3684</v>
      </c>
    </row>
    <row r="63" spans="1:93" ht="12.75" customHeight="1" x14ac:dyDescent="0.3">
      <c r="A63" s="109"/>
      <c r="B63" s="149"/>
      <c r="C63" s="43">
        <v>50</v>
      </c>
      <c r="D63" s="46">
        <f t="shared" si="41"/>
        <v>6189.75</v>
      </c>
      <c r="E63" s="46">
        <f t="shared" si="42"/>
        <v>8038.1600000000008</v>
      </c>
      <c r="F63" s="46">
        <f t="shared" si="43"/>
        <v>9728.06</v>
      </c>
      <c r="G63" s="46">
        <f t="shared" si="44"/>
        <v>13672.470000000001</v>
      </c>
      <c r="H63" s="46">
        <f t="shared" si="45"/>
        <v>13597.800000000001</v>
      </c>
      <c r="I63" s="46">
        <f t="shared" si="46"/>
        <v>14577.68</v>
      </c>
      <c r="J63" s="46">
        <f t="shared" si="47"/>
        <v>16554.47</v>
      </c>
      <c r="K63" s="46">
        <f t="shared" si="48"/>
        <v>18489.34</v>
      </c>
      <c r="L63" s="46">
        <f t="shared" si="49"/>
        <v>20316.79</v>
      </c>
      <c r="M63" s="58">
        <v>50</v>
      </c>
      <c r="N63" s="67"/>
      <c r="O63" s="8"/>
      <c r="Q63" s="103">
        <v>4725</v>
      </c>
      <c r="R63" s="103">
        <v>6136</v>
      </c>
      <c r="S63" s="103">
        <v>7426</v>
      </c>
      <c r="T63" s="103">
        <v>10437</v>
      </c>
      <c r="U63" s="103">
        <v>10380</v>
      </c>
      <c r="V63" s="103">
        <v>11128</v>
      </c>
      <c r="W63" s="103">
        <v>12637</v>
      </c>
      <c r="X63" s="103">
        <v>14114</v>
      </c>
      <c r="Y63" s="103">
        <v>15509</v>
      </c>
      <c r="AA63" s="40">
        <f t="shared" si="4"/>
        <v>4725</v>
      </c>
      <c r="AB63" s="40">
        <f t="shared" si="5"/>
        <v>6136</v>
      </c>
      <c r="AC63" s="40">
        <f t="shared" si="6"/>
        <v>7426</v>
      </c>
      <c r="AD63" s="40">
        <f t="shared" si="7"/>
        <v>10437</v>
      </c>
      <c r="AE63" s="40">
        <f t="shared" si="8"/>
        <v>10380</v>
      </c>
      <c r="AF63" s="40">
        <f t="shared" si="9"/>
        <v>11128</v>
      </c>
      <c r="AG63" s="40">
        <f t="shared" si="10"/>
        <v>12637</v>
      </c>
      <c r="AH63" s="40">
        <f t="shared" si="11"/>
        <v>14114</v>
      </c>
      <c r="AI63" s="40">
        <f t="shared" si="12"/>
        <v>15509</v>
      </c>
      <c r="AS63" s="38">
        <v>4109</v>
      </c>
      <c r="AT63" s="38">
        <v>5336</v>
      </c>
      <c r="AU63" s="38">
        <v>6458</v>
      </c>
      <c r="AV63" s="38">
        <v>9076</v>
      </c>
      <c r="AW63" s="38">
        <v>9026</v>
      </c>
      <c r="AX63" s="38">
        <v>9677</v>
      </c>
      <c r="AY63" s="38">
        <v>10989</v>
      </c>
      <c r="AZ63" s="38">
        <v>12273</v>
      </c>
      <c r="BA63" s="38">
        <v>13486</v>
      </c>
      <c r="BB63" s="40">
        <v>3519</v>
      </c>
      <c r="BC63" s="40">
        <v>4572</v>
      </c>
      <c r="BD63" s="40">
        <v>5535</v>
      </c>
      <c r="BE63" s="40">
        <v>7782</v>
      </c>
      <c r="BF63" s="40">
        <v>7738</v>
      </c>
      <c r="BG63" s="40">
        <v>8296</v>
      </c>
      <c r="BH63" s="40">
        <v>9422</v>
      </c>
      <c r="BI63" s="40">
        <v>10523</v>
      </c>
      <c r="BJ63" s="40">
        <v>11565</v>
      </c>
      <c r="BK63" s="40"/>
      <c r="BL63" s="40">
        <v>3288</v>
      </c>
      <c r="BM63" s="40">
        <v>4272</v>
      </c>
      <c r="BN63" s="40">
        <v>5172</v>
      </c>
      <c r="BO63" s="40">
        <v>7272</v>
      </c>
      <c r="BP63" s="40">
        <v>7231</v>
      </c>
      <c r="BQ63" s="40">
        <v>7753</v>
      </c>
      <c r="BR63" s="40">
        <v>8805</v>
      </c>
      <c r="BS63" s="40">
        <v>9834</v>
      </c>
      <c r="BT63" s="40">
        <v>10808</v>
      </c>
      <c r="BV63" s="70">
        <f t="shared" si="13"/>
        <v>0.69587301587301587</v>
      </c>
      <c r="BW63" s="70">
        <f t="shared" si="14"/>
        <v>0.69621903520208606</v>
      </c>
      <c r="BX63" s="70">
        <f t="shared" si="15"/>
        <v>0.69647185564233771</v>
      </c>
      <c r="BY63" s="70">
        <f t="shared" si="16"/>
        <v>0.69675194021270481</v>
      </c>
      <c r="BZ63" s="70">
        <f t="shared" si="17"/>
        <v>0.69662813102119459</v>
      </c>
      <c r="CA63" s="70">
        <f t="shared" si="18"/>
        <v>0.6967109992810927</v>
      </c>
      <c r="CB63" s="70">
        <f t="shared" si="19"/>
        <v>0.69676347234311942</v>
      </c>
      <c r="CC63" s="70">
        <f t="shared" si="20"/>
        <v>0.69675499504038541</v>
      </c>
      <c r="CD63" s="70">
        <f t="shared" si="21"/>
        <v>0.69688567928299694</v>
      </c>
      <c r="CG63" s="40">
        <f t="shared" si="22"/>
        <v>1206</v>
      </c>
      <c r="CH63" s="40">
        <f t="shared" si="23"/>
        <v>1564</v>
      </c>
      <c r="CI63" s="40">
        <f t="shared" si="24"/>
        <v>1891</v>
      </c>
      <c r="CJ63" s="40">
        <f t="shared" si="25"/>
        <v>2655</v>
      </c>
      <c r="CK63" s="40">
        <f t="shared" si="26"/>
        <v>2642</v>
      </c>
      <c r="CL63" s="40">
        <f t="shared" si="27"/>
        <v>2832</v>
      </c>
      <c r="CM63" s="40">
        <f t="shared" si="28"/>
        <v>3215</v>
      </c>
      <c r="CN63" s="40">
        <f t="shared" si="29"/>
        <v>3591</v>
      </c>
      <c r="CO63" s="40">
        <f t="shared" si="30"/>
        <v>3944</v>
      </c>
    </row>
    <row r="64" spans="1:93" ht="12.75" customHeight="1" x14ac:dyDescent="0.3">
      <c r="A64" s="109"/>
      <c r="B64" s="149"/>
      <c r="C64" s="51">
        <v>55</v>
      </c>
      <c r="D64" s="50">
        <f t="shared" si="41"/>
        <v>6445.2</v>
      </c>
      <c r="E64" s="50">
        <f t="shared" si="42"/>
        <v>8465.2200000000012</v>
      </c>
      <c r="F64" s="50">
        <f t="shared" si="43"/>
        <v>10258.61</v>
      </c>
      <c r="G64" s="50">
        <f t="shared" si="44"/>
        <v>14472.880000000001</v>
      </c>
      <c r="H64" s="50">
        <f t="shared" si="45"/>
        <v>14324.85</v>
      </c>
      <c r="I64" s="50">
        <f t="shared" si="46"/>
        <v>15477.650000000001</v>
      </c>
      <c r="J64" s="50">
        <f t="shared" si="47"/>
        <v>17573.650000000001</v>
      </c>
      <c r="K64" s="50">
        <f t="shared" si="48"/>
        <v>19756.11</v>
      </c>
      <c r="L64" s="50">
        <f t="shared" si="49"/>
        <v>21664.780000000002</v>
      </c>
      <c r="M64" s="57">
        <v>55</v>
      </c>
      <c r="N64" s="67"/>
      <c r="O64" s="8"/>
      <c r="Q64" s="103">
        <v>4920</v>
      </c>
      <c r="R64" s="103">
        <v>6462</v>
      </c>
      <c r="S64" s="103">
        <v>7831</v>
      </c>
      <c r="T64" s="103">
        <v>11048</v>
      </c>
      <c r="U64" s="103">
        <v>10935</v>
      </c>
      <c r="V64" s="103">
        <v>11815</v>
      </c>
      <c r="W64" s="103">
        <v>13415</v>
      </c>
      <c r="X64" s="103">
        <v>15081</v>
      </c>
      <c r="Y64" s="103">
        <v>16538</v>
      </c>
      <c r="AA64" s="40">
        <f t="shared" si="4"/>
        <v>4920</v>
      </c>
      <c r="AB64" s="40">
        <f t="shared" si="5"/>
        <v>6462</v>
      </c>
      <c r="AC64" s="40">
        <f t="shared" si="6"/>
        <v>7831</v>
      </c>
      <c r="AD64" s="40">
        <f t="shared" si="7"/>
        <v>11048</v>
      </c>
      <c r="AE64" s="40">
        <f t="shared" si="8"/>
        <v>10935</v>
      </c>
      <c r="AF64" s="40">
        <f t="shared" si="9"/>
        <v>11815</v>
      </c>
      <c r="AG64" s="40">
        <f t="shared" si="10"/>
        <v>13415</v>
      </c>
      <c r="AH64" s="40">
        <f t="shared" si="11"/>
        <v>15081</v>
      </c>
      <c r="AI64" s="40">
        <f t="shared" si="12"/>
        <v>16538</v>
      </c>
      <c r="AS64" s="38">
        <v>4278</v>
      </c>
      <c r="AT64" s="38">
        <v>5619</v>
      </c>
      <c r="AU64" s="38">
        <v>6809</v>
      </c>
      <c r="AV64" s="38">
        <v>9607</v>
      </c>
      <c r="AW64" s="38">
        <v>9509</v>
      </c>
      <c r="AX64" s="38">
        <v>10274</v>
      </c>
      <c r="AY64" s="38">
        <v>11665</v>
      </c>
      <c r="AZ64" s="38">
        <v>13114</v>
      </c>
      <c r="BA64" s="38">
        <v>14381</v>
      </c>
      <c r="BB64" s="40">
        <v>3665</v>
      </c>
      <c r="BC64" s="40">
        <v>4815</v>
      </c>
      <c r="BD64" s="40">
        <v>5836</v>
      </c>
      <c r="BE64" s="40">
        <v>8238</v>
      </c>
      <c r="BF64" s="40">
        <v>8152</v>
      </c>
      <c r="BG64" s="40">
        <v>8809</v>
      </c>
      <c r="BH64" s="40">
        <v>10002</v>
      </c>
      <c r="BI64" s="40">
        <v>11245</v>
      </c>
      <c r="BJ64" s="40">
        <v>12332</v>
      </c>
      <c r="BK64" s="40"/>
      <c r="BL64" s="40">
        <v>3425</v>
      </c>
      <c r="BM64" s="40">
        <v>4500</v>
      </c>
      <c r="BN64" s="40">
        <v>5454</v>
      </c>
      <c r="BO64" s="40">
        <v>7699</v>
      </c>
      <c r="BP64" s="40">
        <v>7618</v>
      </c>
      <c r="BQ64" s="40">
        <v>8232</v>
      </c>
      <c r="BR64" s="40">
        <v>9347</v>
      </c>
      <c r="BS64" s="40">
        <v>10509</v>
      </c>
      <c r="BT64" s="40">
        <v>11525</v>
      </c>
      <c r="BV64" s="70">
        <f t="shared" si="13"/>
        <v>0.69613821138211385</v>
      </c>
      <c r="BW64" s="70">
        <f t="shared" si="14"/>
        <v>0.69637883008356549</v>
      </c>
      <c r="BX64" s="70">
        <f t="shared" si="15"/>
        <v>0.69646277614608609</v>
      </c>
      <c r="BY64" s="70">
        <f t="shared" si="16"/>
        <v>0.69686821144098476</v>
      </c>
      <c r="BZ64" s="70">
        <f t="shared" si="17"/>
        <v>0.69666209419295844</v>
      </c>
      <c r="CA64" s="70">
        <f t="shared" si="18"/>
        <v>0.69674143038510372</v>
      </c>
      <c r="CB64" s="70">
        <f t="shared" si="19"/>
        <v>0.69675736116287734</v>
      </c>
      <c r="CC64" s="70">
        <f t="shared" si="20"/>
        <v>0.69683707976924603</v>
      </c>
      <c r="CD64" s="70">
        <f t="shared" si="21"/>
        <v>0.6968799129278026</v>
      </c>
      <c r="CG64" s="40">
        <f t="shared" si="22"/>
        <v>1255</v>
      </c>
      <c r="CH64" s="40">
        <f t="shared" si="23"/>
        <v>1647</v>
      </c>
      <c r="CI64" s="40">
        <f t="shared" si="24"/>
        <v>1995</v>
      </c>
      <c r="CJ64" s="40">
        <f t="shared" si="25"/>
        <v>2810</v>
      </c>
      <c r="CK64" s="40">
        <f t="shared" si="26"/>
        <v>2783</v>
      </c>
      <c r="CL64" s="40">
        <f t="shared" si="27"/>
        <v>3006</v>
      </c>
      <c r="CM64" s="40">
        <f t="shared" si="28"/>
        <v>3413</v>
      </c>
      <c r="CN64" s="40">
        <f t="shared" si="29"/>
        <v>3836</v>
      </c>
      <c r="CO64" s="40">
        <f t="shared" si="30"/>
        <v>4206</v>
      </c>
    </row>
    <row r="65" spans="1:93" ht="12.75" customHeight="1" x14ac:dyDescent="0.3">
      <c r="A65" s="109"/>
      <c r="B65" s="149"/>
      <c r="C65" s="43">
        <v>60</v>
      </c>
      <c r="D65" s="46">
        <f t="shared" si="41"/>
        <v>6701.96</v>
      </c>
      <c r="E65" s="46">
        <f t="shared" si="42"/>
        <v>8888.35</v>
      </c>
      <c r="F65" s="46">
        <f t="shared" si="43"/>
        <v>10794.4</v>
      </c>
      <c r="G65" s="46">
        <f t="shared" si="44"/>
        <v>15274.6</v>
      </c>
      <c r="H65" s="46">
        <f t="shared" si="45"/>
        <v>15057.140000000001</v>
      </c>
      <c r="I65" s="46">
        <f t="shared" si="46"/>
        <v>16380.24</v>
      </c>
      <c r="J65" s="46">
        <f t="shared" si="47"/>
        <v>18595.45</v>
      </c>
      <c r="K65" s="46">
        <f t="shared" si="48"/>
        <v>21018.95</v>
      </c>
      <c r="L65" s="46">
        <f t="shared" si="49"/>
        <v>23011.46</v>
      </c>
      <c r="M65" s="58">
        <v>60</v>
      </c>
      <c r="N65" s="67"/>
      <c r="O65" s="8"/>
      <c r="Q65" s="103">
        <v>5116</v>
      </c>
      <c r="R65" s="103">
        <v>6785</v>
      </c>
      <c r="S65" s="103">
        <v>8240</v>
      </c>
      <c r="T65" s="103">
        <v>11660</v>
      </c>
      <c r="U65" s="103">
        <v>11494</v>
      </c>
      <c r="V65" s="103">
        <v>12504</v>
      </c>
      <c r="W65" s="103">
        <v>14195</v>
      </c>
      <c r="X65" s="103">
        <v>16045</v>
      </c>
      <c r="Y65" s="103">
        <v>17566</v>
      </c>
      <c r="AA65" s="40">
        <f t="shared" si="4"/>
        <v>5116</v>
      </c>
      <c r="AB65" s="40">
        <f t="shared" si="5"/>
        <v>6785</v>
      </c>
      <c r="AC65" s="40">
        <f t="shared" si="6"/>
        <v>8240</v>
      </c>
      <c r="AD65" s="40">
        <f t="shared" si="7"/>
        <v>11660</v>
      </c>
      <c r="AE65" s="40">
        <f t="shared" si="8"/>
        <v>11494</v>
      </c>
      <c r="AF65" s="40">
        <f t="shared" si="9"/>
        <v>12504</v>
      </c>
      <c r="AG65" s="40">
        <f t="shared" si="10"/>
        <v>14195</v>
      </c>
      <c r="AH65" s="40">
        <f t="shared" si="11"/>
        <v>16045</v>
      </c>
      <c r="AI65" s="40">
        <f t="shared" si="12"/>
        <v>17566</v>
      </c>
      <c r="AS65" s="38">
        <v>4449</v>
      </c>
      <c r="AT65" s="38">
        <v>5900</v>
      </c>
      <c r="AU65" s="38">
        <v>7165</v>
      </c>
      <c r="AV65" s="38">
        <v>10140</v>
      </c>
      <c r="AW65" s="38">
        <v>9995</v>
      </c>
      <c r="AX65" s="38">
        <v>10873</v>
      </c>
      <c r="AY65" s="38">
        <v>12344</v>
      </c>
      <c r="AZ65" s="38">
        <v>13952</v>
      </c>
      <c r="BA65" s="38">
        <v>15275</v>
      </c>
      <c r="BB65" s="40">
        <v>3811</v>
      </c>
      <c r="BC65" s="40">
        <v>5056</v>
      </c>
      <c r="BD65" s="40">
        <v>6142</v>
      </c>
      <c r="BE65" s="40">
        <v>8695</v>
      </c>
      <c r="BF65" s="40">
        <v>8569</v>
      </c>
      <c r="BG65" s="40">
        <v>9322</v>
      </c>
      <c r="BH65" s="40">
        <v>10584</v>
      </c>
      <c r="BI65" s="40">
        <v>11964</v>
      </c>
      <c r="BJ65" s="40">
        <v>13099</v>
      </c>
      <c r="BK65" s="40"/>
      <c r="BL65" s="40">
        <v>3561</v>
      </c>
      <c r="BM65" s="40">
        <v>4725</v>
      </c>
      <c r="BN65" s="40">
        <v>5740</v>
      </c>
      <c r="BO65" s="40">
        <v>8126</v>
      </c>
      <c r="BP65" s="40">
        <v>8008</v>
      </c>
      <c r="BQ65" s="40">
        <v>8712</v>
      </c>
      <c r="BR65" s="40">
        <v>9891</v>
      </c>
      <c r="BS65" s="40">
        <v>11181</v>
      </c>
      <c r="BT65" s="40">
        <v>12242</v>
      </c>
      <c r="BV65" s="70">
        <f t="shared" si="13"/>
        <v>0.69605160281469902</v>
      </c>
      <c r="BW65" s="70">
        <f t="shared" si="14"/>
        <v>0.69638909358879886</v>
      </c>
      <c r="BX65" s="70">
        <f t="shared" si="15"/>
        <v>0.69660194174757284</v>
      </c>
      <c r="BY65" s="70">
        <f t="shared" si="16"/>
        <v>0.69691252144082327</v>
      </c>
      <c r="BZ65" s="70">
        <f t="shared" si="17"/>
        <v>0.69671132764920829</v>
      </c>
      <c r="CA65" s="70">
        <f t="shared" si="18"/>
        <v>0.69673704414587334</v>
      </c>
      <c r="CB65" s="70">
        <f t="shared" si="19"/>
        <v>0.69679464600211338</v>
      </c>
      <c r="CC65" s="70">
        <f t="shared" si="20"/>
        <v>0.69685260205671551</v>
      </c>
      <c r="CD65" s="70">
        <f t="shared" si="21"/>
        <v>0.6969144939086872</v>
      </c>
      <c r="CG65" s="40">
        <f t="shared" si="22"/>
        <v>1305</v>
      </c>
      <c r="CH65" s="40">
        <f t="shared" si="23"/>
        <v>1729</v>
      </c>
      <c r="CI65" s="40">
        <f t="shared" si="24"/>
        <v>2098</v>
      </c>
      <c r="CJ65" s="40">
        <f t="shared" si="25"/>
        <v>2965</v>
      </c>
      <c r="CK65" s="40">
        <f t="shared" si="26"/>
        <v>2925</v>
      </c>
      <c r="CL65" s="40">
        <f t="shared" si="27"/>
        <v>3182</v>
      </c>
      <c r="CM65" s="40">
        <f t="shared" si="28"/>
        <v>3611</v>
      </c>
      <c r="CN65" s="40">
        <f t="shared" si="29"/>
        <v>4081</v>
      </c>
      <c r="CO65" s="40">
        <f t="shared" si="30"/>
        <v>4467</v>
      </c>
    </row>
    <row r="66" spans="1:93" ht="12.75" customHeight="1" x14ac:dyDescent="0.3">
      <c r="A66" s="109"/>
      <c r="B66" s="149"/>
      <c r="C66" s="51">
        <v>65</v>
      </c>
      <c r="D66" s="50">
        <f t="shared" si="41"/>
        <v>6962.6500000000005</v>
      </c>
      <c r="E66" s="50">
        <f t="shared" si="42"/>
        <v>9312.7900000000009</v>
      </c>
      <c r="F66" s="50">
        <f t="shared" si="43"/>
        <v>11328.880000000001</v>
      </c>
      <c r="G66" s="50">
        <f t="shared" si="44"/>
        <v>16078.94</v>
      </c>
      <c r="H66" s="50">
        <f t="shared" si="45"/>
        <v>15784.19</v>
      </c>
      <c r="I66" s="50">
        <f t="shared" si="46"/>
        <v>17277.59</v>
      </c>
      <c r="J66" s="50">
        <f t="shared" si="47"/>
        <v>19619.87</v>
      </c>
      <c r="K66" s="50">
        <f t="shared" si="48"/>
        <v>22281.79</v>
      </c>
      <c r="L66" s="50">
        <f t="shared" si="49"/>
        <v>24362.07</v>
      </c>
      <c r="M66" s="57">
        <v>65</v>
      </c>
      <c r="N66" s="67"/>
      <c r="O66" s="8"/>
      <c r="Q66" s="103">
        <v>5315</v>
      </c>
      <c r="R66" s="103">
        <v>7109</v>
      </c>
      <c r="S66" s="103">
        <v>8648</v>
      </c>
      <c r="T66" s="103">
        <v>12274</v>
      </c>
      <c r="U66" s="103">
        <v>12049</v>
      </c>
      <c r="V66" s="103">
        <v>13189</v>
      </c>
      <c r="W66" s="103">
        <v>14977</v>
      </c>
      <c r="X66" s="103">
        <v>17009</v>
      </c>
      <c r="Y66" s="103">
        <v>18597</v>
      </c>
      <c r="AA66" s="40">
        <f t="shared" si="4"/>
        <v>5315</v>
      </c>
      <c r="AB66" s="40">
        <f t="shared" si="5"/>
        <v>7109</v>
      </c>
      <c r="AC66" s="40">
        <f t="shared" si="6"/>
        <v>8648</v>
      </c>
      <c r="AD66" s="40">
        <f t="shared" si="7"/>
        <v>12274</v>
      </c>
      <c r="AE66" s="40">
        <f t="shared" si="8"/>
        <v>12049</v>
      </c>
      <c r="AF66" s="40">
        <f t="shared" si="9"/>
        <v>13189</v>
      </c>
      <c r="AG66" s="40">
        <f t="shared" si="10"/>
        <v>14977</v>
      </c>
      <c r="AH66" s="40">
        <f t="shared" si="11"/>
        <v>17009</v>
      </c>
      <c r="AI66" s="40">
        <f t="shared" si="12"/>
        <v>18597</v>
      </c>
      <c r="AS66" s="38">
        <v>4621</v>
      </c>
      <c r="AT66" s="38">
        <v>6182</v>
      </c>
      <c r="AU66" s="38">
        <v>7520</v>
      </c>
      <c r="AV66" s="38">
        <v>10673</v>
      </c>
      <c r="AW66" s="38">
        <v>10477</v>
      </c>
      <c r="AX66" s="38">
        <v>11469</v>
      </c>
      <c r="AY66" s="38">
        <v>13023</v>
      </c>
      <c r="AZ66" s="38">
        <v>14790</v>
      </c>
      <c r="BA66" s="38">
        <v>16172</v>
      </c>
      <c r="BB66" s="40">
        <v>3959</v>
      </c>
      <c r="BC66" s="40">
        <v>5298</v>
      </c>
      <c r="BD66" s="40">
        <v>6446</v>
      </c>
      <c r="BE66" s="40">
        <v>9153</v>
      </c>
      <c r="BF66" s="40">
        <v>8983</v>
      </c>
      <c r="BG66" s="40">
        <v>9834</v>
      </c>
      <c r="BH66" s="40">
        <v>11167</v>
      </c>
      <c r="BI66" s="40">
        <v>12683</v>
      </c>
      <c r="BJ66" s="40">
        <v>13868</v>
      </c>
      <c r="BK66" s="40"/>
      <c r="BL66" s="40">
        <v>3700</v>
      </c>
      <c r="BM66" s="40">
        <v>4951</v>
      </c>
      <c r="BN66" s="40">
        <v>6024</v>
      </c>
      <c r="BO66" s="40">
        <v>8554</v>
      </c>
      <c r="BP66" s="40">
        <v>8395</v>
      </c>
      <c r="BQ66" s="40">
        <v>9190</v>
      </c>
      <c r="BR66" s="40">
        <v>10436</v>
      </c>
      <c r="BS66" s="40">
        <v>11853</v>
      </c>
      <c r="BT66" s="40">
        <v>12960</v>
      </c>
      <c r="BV66" s="70">
        <f t="shared" si="13"/>
        <v>0.69614299153339609</v>
      </c>
      <c r="BW66" s="70">
        <f t="shared" si="14"/>
        <v>0.696441130960754</v>
      </c>
      <c r="BX66" s="70">
        <f t="shared" si="15"/>
        <v>0.69657724329324699</v>
      </c>
      <c r="BY66" s="70">
        <f t="shared" si="16"/>
        <v>0.69692031937428711</v>
      </c>
      <c r="BZ66" s="70">
        <f t="shared" si="17"/>
        <v>0.69673831853265833</v>
      </c>
      <c r="CA66" s="70">
        <f t="shared" si="18"/>
        <v>0.69679278186367433</v>
      </c>
      <c r="CB66" s="70">
        <f t="shared" si="19"/>
        <v>0.69680176270281102</v>
      </c>
      <c r="CC66" s="70">
        <f t="shared" si="20"/>
        <v>0.69686636486565934</v>
      </c>
      <c r="CD66" s="70">
        <f t="shared" si="21"/>
        <v>0.69688659461203417</v>
      </c>
      <c r="CG66" s="40">
        <f t="shared" si="22"/>
        <v>1356</v>
      </c>
      <c r="CH66" s="40">
        <f t="shared" si="23"/>
        <v>1811</v>
      </c>
      <c r="CI66" s="40">
        <f t="shared" si="24"/>
        <v>2202</v>
      </c>
      <c r="CJ66" s="40">
        <f t="shared" si="25"/>
        <v>3121</v>
      </c>
      <c r="CK66" s="40">
        <f t="shared" si="26"/>
        <v>3066</v>
      </c>
      <c r="CL66" s="40">
        <f t="shared" si="27"/>
        <v>3355</v>
      </c>
      <c r="CM66" s="40">
        <f t="shared" si="28"/>
        <v>3810</v>
      </c>
      <c r="CN66" s="40">
        <f t="shared" si="29"/>
        <v>4326</v>
      </c>
      <c r="CO66" s="40">
        <f t="shared" si="30"/>
        <v>4729</v>
      </c>
    </row>
    <row r="67" spans="1:93" ht="12.75" customHeight="1" x14ac:dyDescent="0.3">
      <c r="A67" s="109"/>
      <c r="B67" s="149"/>
      <c r="C67" s="43">
        <v>70</v>
      </c>
      <c r="D67" s="46">
        <f t="shared" si="41"/>
        <v>7216.79</v>
      </c>
      <c r="E67" s="46">
        <f t="shared" si="42"/>
        <v>9737.23</v>
      </c>
      <c r="F67" s="46">
        <f t="shared" si="43"/>
        <v>11865.980000000001</v>
      </c>
      <c r="G67" s="46">
        <f t="shared" si="44"/>
        <v>16883.280000000002</v>
      </c>
      <c r="H67" s="46">
        <f t="shared" si="45"/>
        <v>16516.48</v>
      </c>
      <c r="I67" s="46">
        <f t="shared" si="46"/>
        <v>18177.560000000001</v>
      </c>
      <c r="J67" s="46">
        <f t="shared" si="47"/>
        <v>20639.05</v>
      </c>
      <c r="K67" s="46">
        <f t="shared" si="48"/>
        <v>23548.560000000001</v>
      </c>
      <c r="L67" s="46">
        <f t="shared" si="49"/>
        <v>25707.440000000002</v>
      </c>
      <c r="M67" s="58">
        <v>70</v>
      </c>
      <c r="N67" s="67"/>
      <c r="O67" s="8"/>
      <c r="Q67" s="103">
        <v>5509</v>
      </c>
      <c r="R67" s="103">
        <v>7433</v>
      </c>
      <c r="S67" s="103">
        <v>9058</v>
      </c>
      <c r="T67" s="103">
        <v>12888</v>
      </c>
      <c r="U67" s="103">
        <v>12608</v>
      </c>
      <c r="V67" s="103">
        <v>13876</v>
      </c>
      <c r="W67" s="103">
        <v>15755</v>
      </c>
      <c r="X67" s="103">
        <v>17976</v>
      </c>
      <c r="Y67" s="103">
        <v>19624</v>
      </c>
      <c r="AA67" s="40">
        <f t="shared" si="4"/>
        <v>5509</v>
      </c>
      <c r="AB67" s="40">
        <f t="shared" si="5"/>
        <v>7433</v>
      </c>
      <c r="AC67" s="40">
        <f t="shared" si="6"/>
        <v>9058</v>
      </c>
      <c r="AD67" s="40">
        <f t="shared" si="7"/>
        <v>12888</v>
      </c>
      <c r="AE67" s="40">
        <f t="shared" si="8"/>
        <v>12608</v>
      </c>
      <c r="AF67" s="40">
        <f t="shared" si="9"/>
        <v>13876</v>
      </c>
      <c r="AG67" s="40">
        <f t="shared" si="10"/>
        <v>15755</v>
      </c>
      <c r="AH67" s="40">
        <f t="shared" si="11"/>
        <v>17976</v>
      </c>
      <c r="AI67" s="40">
        <f t="shared" si="12"/>
        <v>19624</v>
      </c>
      <c r="AS67" s="38">
        <v>4791</v>
      </c>
      <c r="AT67" s="38">
        <v>6464</v>
      </c>
      <c r="AU67" s="38">
        <v>7876</v>
      </c>
      <c r="AV67" s="38">
        <v>11207</v>
      </c>
      <c r="AW67" s="38">
        <v>10963</v>
      </c>
      <c r="AX67" s="38">
        <v>12066</v>
      </c>
      <c r="AY67" s="38">
        <v>13700</v>
      </c>
      <c r="AZ67" s="38">
        <v>15631</v>
      </c>
      <c r="BA67" s="38">
        <v>17065</v>
      </c>
      <c r="BB67" s="40">
        <v>4105</v>
      </c>
      <c r="BC67" s="40">
        <v>5540</v>
      </c>
      <c r="BD67" s="40">
        <v>6752</v>
      </c>
      <c r="BE67" s="40">
        <v>9611</v>
      </c>
      <c r="BF67" s="40">
        <v>9400</v>
      </c>
      <c r="BG67" s="40">
        <v>10346</v>
      </c>
      <c r="BH67" s="40">
        <v>11747</v>
      </c>
      <c r="BI67" s="40">
        <v>13404</v>
      </c>
      <c r="BJ67" s="40">
        <v>14635</v>
      </c>
      <c r="BK67" s="40"/>
      <c r="BL67" s="40">
        <v>3836</v>
      </c>
      <c r="BM67" s="40">
        <v>5177</v>
      </c>
      <c r="BN67" s="40">
        <v>6310</v>
      </c>
      <c r="BO67" s="40">
        <v>8982</v>
      </c>
      <c r="BP67" s="40">
        <v>8785</v>
      </c>
      <c r="BQ67" s="40">
        <v>9669</v>
      </c>
      <c r="BR67" s="40">
        <v>10978</v>
      </c>
      <c r="BS67" s="40">
        <v>12527</v>
      </c>
      <c r="BT67" s="40">
        <v>13677</v>
      </c>
      <c r="BV67" s="70">
        <f t="shared" si="13"/>
        <v>0.69631512071156287</v>
      </c>
      <c r="BW67" s="70">
        <f t="shared" si="14"/>
        <v>0.69648863177720977</v>
      </c>
      <c r="BX67" s="70">
        <f t="shared" si="15"/>
        <v>0.69662177081033338</v>
      </c>
      <c r="BY67" s="70">
        <f t="shared" si="16"/>
        <v>0.69692737430167595</v>
      </c>
      <c r="BZ67" s="70">
        <f t="shared" si="17"/>
        <v>0.69677982233502533</v>
      </c>
      <c r="CA67" s="70">
        <f t="shared" si="18"/>
        <v>0.69681464398962234</v>
      </c>
      <c r="CB67" s="70">
        <f t="shared" si="19"/>
        <v>0.69679466835925108</v>
      </c>
      <c r="CC67" s="70">
        <f t="shared" si="20"/>
        <v>0.69687360925678687</v>
      </c>
      <c r="CD67" s="70">
        <f t="shared" si="21"/>
        <v>0.69695271096616385</v>
      </c>
      <c r="CG67" s="40">
        <f t="shared" si="22"/>
        <v>1404</v>
      </c>
      <c r="CH67" s="40">
        <f t="shared" si="23"/>
        <v>1893</v>
      </c>
      <c r="CI67" s="40">
        <f t="shared" si="24"/>
        <v>2306</v>
      </c>
      <c r="CJ67" s="40">
        <f t="shared" si="25"/>
        <v>3277</v>
      </c>
      <c r="CK67" s="40">
        <f t="shared" si="26"/>
        <v>3208</v>
      </c>
      <c r="CL67" s="40">
        <f t="shared" si="27"/>
        <v>3530</v>
      </c>
      <c r="CM67" s="40">
        <f t="shared" si="28"/>
        <v>4008</v>
      </c>
      <c r="CN67" s="40">
        <f t="shared" si="29"/>
        <v>4572</v>
      </c>
      <c r="CO67" s="40">
        <f t="shared" si="30"/>
        <v>4989</v>
      </c>
    </row>
    <row r="68" spans="1:93" ht="12.75" customHeight="1" x14ac:dyDescent="0.2">
      <c r="BB68" s="38"/>
      <c r="BC68" s="38"/>
      <c r="BD68" s="38"/>
      <c r="BE68" s="38"/>
      <c r="BF68" s="38"/>
      <c r="BG68" s="38"/>
      <c r="BH68" s="38"/>
      <c r="BI68" s="38"/>
      <c r="BJ68" s="38"/>
      <c r="BK68" s="38"/>
    </row>
    <row r="69" spans="1:93" ht="12.75" customHeight="1" x14ac:dyDescent="0.2">
      <c r="A69" s="107"/>
      <c r="B69" s="107" t="s">
        <v>577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BB69" s="38"/>
      <c r="BC69" s="38"/>
      <c r="BD69" s="38"/>
      <c r="BE69" s="38"/>
      <c r="BF69" s="38"/>
      <c r="BG69" s="38"/>
      <c r="BH69" s="38"/>
      <c r="BI69" s="38"/>
      <c r="BJ69" s="38"/>
      <c r="BK69" s="38"/>
    </row>
    <row r="70" spans="1:93" ht="12.75" customHeight="1" x14ac:dyDescent="0.2">
      <c r="A70" s="107"/>
      <c r="B70" s="107" t="s">
        <v>16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BB70" s="38"/>
      <c r="BC70" s="38"/>
      <c r="BD70" s="38"/>
      <c r="BE70" s="38"/>
      <c r="BF70" s="38"/>
      <c r="BG70" s="38"/>
      <c r="BH70" s="38"/>
      <c r="BI70" s="38"/>
      <c r="BJ70" s="38"/>
      <c r="BK70" s="38"/>
    </row>
    <row r="71" spans="1:93" ht="12.75" customHeight="1" x14ac:dyDescent="0.2">
      <c r="A71" s="107"/>
      <c r="B71" s="107" t="s">
        <v>17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BB71" s="38"/>
      <c r="BC71" s="38"/>
      <c r="BD71" s="38"/>
      <c r="BE71" s="38"/>
      <c r="BF71" s="38"/>
      <c r="BG71" s="38"/>
      <c r="BH71" s="38"/>
      <c r="BI71" s="38"/>
      <c r="BJ71" s="38"/>
      <c r="BK71" s="38"/>
    </row>
    <row r="72" spans="1:93" ht="12.75" customHeight="1" x14ac:dyDescent="0.2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</row>
  </sheetData>
  <mergeCells count="4">
    <mergeCell ref="C1:M1"/>
    <mergeCell ref="B10:B14"/>
    <mergeCell ref="B16:B67"/>
    <mergeCell ref="A8:A60"/>
  </mergeCells>
  <conditionalFormatting sqref="D8:D67">
    <cfRule type="expression" dxfId="49" priority="44">
      <formula>$J$3=3</formula>
    </cfRule>
  </conditionalFormatting>
  <conditionalFormatting sqref="E8:E67">
    <cfRule type="expression" dxfId="48" priority="45">
      <formula>$J$3=4</formula>
    </cfRule>
  </conditionalFormatting>
  <conditionalFormatting sqref="F8:F67">
    <cfRule type="expression" dxfId="47" priority="46">
      <formula>$J$3=5</formula>
    </cfRule>
  </conditionalFormatting>
  <conditionalFormatting sqref="G8:G67">
    <cfRule type="expression" dxfId="46" priority="47">
      <formula>$J$3=7</formula>
    </cfRule>
  </conditionalFormatting>
  <conditionalFormatting sqref="H8:H67">
    <cfRule type="expression" dxfId="45" priority="48">
      <formula>$J$3=8</formula>
    </cfRule>
  </conditionalFormatting>
  <conditionalFormatting sqref="I8:I67">
    <cfRule type="expression" dxfId="44" priority="49">
      <formula>$J$3=9</formula>
    </cfRule>
  </conditionalFormatting>
  <conditionalFormatting sqref="J8:J67">
    <cfRule type="expression" dxfId="43" priority="50">
      <formula>$J$3=10</formula>
    </cfRule>
  </conditionalFormatting>
  <conditionalFormatting sqref="K8:K67">
    <cfRule type="expression" dxfId="42" priority="51">
      <formula>$J$3=11</formula>
    </cfRule>
  </conditionalFormatting>
  <conditionalFormatting sqref="L8:L67">
    <cfRule type="expression" dxfId="41" priority="52">
      <formula>$J$3=12</formula>
    </cfRule>
  </conditionalFormatting>
  <conditionalFormatting sqref="C5:E5">
    <cfRule type="expression" dxfId="40" priority="1">
      <formula>$E$5&lt;=0</formula>
    </cfRule>
  </conditionalFormatting>
  <printOptions horizontalCentered="1"/>
  <pageMargins left="0.43307086614173229" right="0.19685039370078741" top="0.27559055118110237" bottom="0.47244094488188981" header="0.27559055118110237" footer="0.47244094488188981"/>
  <pageSetup paperSize="9" scale="37" orientation="portrait" r:id="rId1"/>
  <headerFooter alignWithMargins="0"/>
  <ignoredErrors>
    <ignoredError sqref="BV9:CD15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4</xdr:col>
                    <xdr:colOff>822960</xdr:colOff>
                    <xdr:row>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tabColor rgb="FF00A1E4"/>
    <pageSetUpPr fitToPage="1"/>
  </sheetPr>
  <dimension ref="A1:DC72"/>
  <sheetViews>
    <sheetView zoomScale="115" zoomScaleNormal="115" workbookViewId="0">
      <pane ySplit="7" topLeftCell="A8" activePane="bottomLeft" state="frozenSplit"/>
      <selection activeCell="D10" sqref="D10"/>
      <selection pane="bottomLeft" activeCell="E28" sqref="E28"/>
    </sheetView>
  </sheetViews>
  <sheetFormatPr defaultColWidth="9.21875" defaultRowHeight="12.75" customHeight="1" x14ac:dyDescent="0.2"/>
  <cols>
    <col min="1" max="1" width="17.21875" style="1" customWidth="1"/>
    <col min="2" max="2" width="2.77734375" style="1" customWidth="1"/>
    <col min="3" max="3" width="14.21875" style="1" customWidth="1"/>
    <col min="4" max="7" width="10.77734375" style="1" bestFit="1" customWidth="1"/>
    <col min="8" max="8" width="11" style="1" customWidth="1"/>
    <col min="9" max="14" width="10.77734375" style="1" customWidth="1"/>
    <col min="15" max="15" width="14.5546875" style="18" bestFit="1" customWidth="1"/>
    <col min="16" max="16" width="8.77734375" style="64" customWidth="1"/>
    <col min="17" max="17" width="9.21875" style="72" hidden="1" customWidth="1"/>
    <col min="18" max="18" width="29" style="72" hidden="1" customWidth="1"/>
    <col min="19" max="25" width="9.21875" style="72" hidden="1" customWidth="1"/>
    <col min="26" max="54" width="9.21875" style="1" hidden="1" customWidth="1"/>
    <col min="55" max="61" width="9.21875" style="72" hidden="1" customWidth="1"/>
    <col min="62" max="78" width="9.21875" style="1" hidden="1" customWidth="1"/>
    <col min="79" max="89" width="9.21875" style="99" hidden="1" customWidth="1"/>
    <col min="90" max="107" width="9.21875" style="1" hidden="1" customWidth="1"/>
    <col min="108" max="16384" width="9.21875" style="1"/>
  </cols>
  <sheetData>
    <row r="1" spans="1:101" ht="17.25" customHeight="1" x14ac:dyDescent="0.2">
      <c r="A1" s="141"/>
      <c r="C1" s="153" t="s">
        <v>571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01" ht="6" customHeight="1" x14ac:dyDescent="0.3">
      <c r="A2" s="14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2"/>
    </row>
    <row r="3" spans="1:101" ht="12.75" customHeight="1" x14ac:dyDescent="0.3">
      <c r="A3" s="141"/>
      <c r="B3" s="6"/>
      <c r="C3" s="6"/>
      <c r="D3" s="6"/>
      <c r="E3" s="6"/>
      <c r="F3" s="6"/>
      <c r="G3" s="6"/>
      <c r="H3" s="15" t="s">
        <v>0</v>
      </c>
      <c r="I3" s="12"/>
      <c r="J3" s="17">
        <f>VLOOKUP('Kraje Strefy Czasy tranzytu'!C2,'Kraje Strefy Czasy tranzytu'!A:M,6,0)</f>
        <v>3</v>
      </c>
      <c r="K3" s="6"/>
      <c r="L3" s="6"/>
      <c r="M3" s="6"/>
      <c r="N3" s="6"/>
      <c r="O3" s="42"/>
    </row>
    <row r="4" spans="1:101" ht="12.75" customHeight="1" x14ac:dyDescent="0.3">
      <c r="A4" s="141"/>
      <c r="B4" s="6"/>
      <c r="C4" s="6"/>
      <c r="D4" s="6"/>
      <c r="E4" s="6"/>
      <c r="F4" s="6"/>
      <c r="G4" s="6"/>
      <c r="H4" s="14" t="s">
        <v>1</v>
      </c>
      <c r="I4" s="11"/>
      <c r="J4" s="11"/>
      <c r="K4" s="6"/>
      <c r="L4" s="6"/>
      <c r="M4" s="6"/>
      <c r="N4" s="6"/>
      <c r="O4" s="42"/>
      <c r="Q4" s="98"/>
      <c r="R4" s="98"/>
    </row>
    <row r="5" spans="1:101" ht="12.75" customHeight="1" x14ac:dyDescent="0.3">
      <c r="A5" s="141"/>
      <c r="C5" s="15" t="s">
        <v>2</v>
      </c>
      <c r="D5" s="12"/>
      <c r="E5" s="35">
        <v>0</v>
      </c>
      <c r="F5" s="6"/>
      <c r="G5" s="6"/>
      <c r="H5" s="15" t="s">
        <v>3</v>
      </c>
      <c r="I5" s="12"/>
      <c r="J5" s="16">
        <v>0.31</v>
      </c>
      <c r="K5" s="6"/>
      <c r="L5" s="6"/>
      <c r="M5" s="6"/>
      <c r="N5" s="6"/>
      <c r="O5" s="42"/>
      <c r="Q5" s="98"/>
      <c r="R5" s="98"/>
    </row>
    <row r="6" spans="1:101" ht="13.8" x14ac:dyDescent="0.3">
      <c r="A6" s="141"/>
      <c r="C6" s="6"/>
      <c r="D6" s="6"/>
      <c r="E6" s="6"/>
      <c r="F6" s="6"/>
      <c r="G6" s="6"/>
      <c r="H6" s="6"/>
      <c r="I6" s="6"/>
      <c r="J6" s="6"/>
      <c r="K6" s="6"/>
      <c r="L6" s="6"/>
      <c r="M6" s="44"/>
      <c r="N6" s="44"/>
      <c r="O6" s="44"/>
      <c r="P6" s="65"/>
      <c r="Q6" s="1"/>
      <c r="S6" s="72" t="s">
        <v>569</v>
      </c>
      <c r="T6" s="98"/>
      <c r="U6" s="98"/>
      <c r="V6" s="98"/>
      <c r="W6" s="98"/>
      <c r="X6" s="98"/>
      <c r="Y6" s="1"/>
      <c r="AB6" s="98"/>
      <c r="AC6" s="98"/>
      <c r="AR6" s="1" t="s">
        <v>542</v>
      </c>
      <c r="BC6" s="72" t="s">
        <v>539</v>
      </c>
      <c r="BD6" s="98"/>
      <c r="BE6" s="98"/>
      <c r="BF6" s="98"/>
      <c r="BG6" s="98"/>
      <c r="BH6" s="98"/>
      <c r="BI6" s="1"/>
      <c r="BL6" s="98"/>
      <c r="BM6" s="98"/>
      <c r="BO6" s="72" t="s">
        <v>540</v>
      </c>
      <c r="BP6" s="98"/>
      <c r="BQ6" s="98"/>
      <c r="BR6" s="98"/>
      <c r="BS6" s="98"/>
      <c r="BT6" s="98"/>
      <c r="BX6" s="98"/>
      <c r="BY6" s="98"/>
      <c r="CM6" s="1" t="s">
        <v>544</v>
      </c>
    </row>
    <row r="7" spans="1:101" ht="12.75" customHeight="1" x14ac:dyDescent="0.3">
      <c r="A7" s="141"/>
      <c r="B7" s="59"/>
      <c r="C7" s="135" t="s">
        <v>513</v>
      </c>
      <c r="D7" s="135" t="s">
        <v>4</v>
      </c>
      <c r="E7" s="135" t="s">
        <v>5</v>
      </c>
      <c r="F7" s="135" t="s">
        <v>6</v>
      </c>
      <c r="G7" s="135" t="s">
        <v>18</v>
      </c>
      <c r="H7" s="135" t="s">
        <v>7</v>
      </c>
      <c r="I7" s="135" t="s">
        <v>8</v>
      </c>
      <c r="J7" s="135" t="s">
        <v>9</v>
      </c>
      <c r="K7" s="135" t="s">
        <v>10</v>
      </c>
      <c r="L7" s="135" t="s">
        <v>11</v>
      </c>
      <c r="M7" s="135" t="s">
        <v>12</v>
      </c>
      <c r="N7" s="135" t="s">
        <v>19</v>
      </c>
      <c r="O7" s="135" t="s">
        <v>513</v>
      </c>
      <c r="P7" s="66"/>
      <c r="Q7" s="37"/>
      <c r="R7" s="1"/>
      <c r="S7" s="100" t="s">
        <v>4</v>
      </c>
      <c r="T7" s="100" t="s">
        <v>5</v>
      </c>
      <c r="U7" s="100" t="s">
        <v>6</v>
      </c>
      <c r="V7" s="100" t="s">
        <v>18</v>
      </c>
      <c r="W7" s="100" t="s">
        <v>7</v>
      </c>
      <c r="X7" s="100" t="s">
        <v>8</v>
      </c>
      <c r="Y7" s="100" t="s">
        <v>9</v>
      </c>
      <c r="Z7" s="100" t="s">
        <v>10</v>
      </c>
      <c r="AA7" s="100" t="s">
        <v>11</v>
      </c>
      <c r="AB7" s="100" t="s">
        <v>12</v>
      </c>
      <c r="AC7" s="100" t="s">
        <v>19</v>
      </c>
      <c r="AE7" s="100" t="s">
        <v>4</v>
      </c>
      <c r="AF7" s="100" t="s">
        <v>5</v>
      </c>
      <c r="AG7" s="100" t="s">
        <v>6</v>
      </c>
      <c r="AH7" s="100" t="s">
        <v>18</v>
      </c>
      <c r="AI7" s="100" t="s">
        <v>7</v>
      </c>
      <c r="AJ7" s="100" t="s">
        <v>8</v>
      </c>
      <c r="AK7" s="100" t="s">
        <v>9</v>
      </c>
      <c r="AL7" s="100" t="s">
        <v>10</v>
      </c>
      <c r="AM7" s="100" t="s">
        <v>11</v>
      </c>
      <c r="AN7" s="100" t="s">
        <v>12</v>
      </c>
      <c r="AO7" s="100" t="s">
        <v>19</v>
      </c>
      <c r="AR7" s="1" t="s">
        <v>4</v>
      </c>
      <c r="AS7" s="1" t="s">
        <v>5</v>
      </c>
      <c r="AT7" s="1" t="s">
        <v>6</v>
      </c>
      <c r="AU7" s="1" t="s">
        <v>18</v>
      </c>
      <c r="AV7" s="1" t="s">
        <v>7</v>
      </c>
      <c r="AW7" s="1" t="s">
        <v>8</v>
      </c>
      <c r="AX7" s="1" t="s">
        <v>9</v>
      </c>
      <c r="AY7" s="1" t="s">
        <v>10</v>
      </c>
      <c r="AZ7" s="1" t="s">
        <v>11</v>
      </c>
      <c r="BA7" s="1" t="s">
        <v>12</v>
      </c>
      <c r="BB7" s="1" t="s">
        <v>19</v>
      </c>
      <c r="BC7" s="100" t="s">
        <v>4</v>
      </c>
      <c r="BD7" s="100" t="s">
        <v>5</v>
      </c>
      <c r="BE7" s="100" t="s">
        <v>6</v>
      </c>
      <c r="BF7" s="100" t="s">
        <v>18</v>
      </c>
      <c r="BG7" s="100" t="s">
        <v>7</v>
      </c>
      <c r="BH7" s="100" t="s">
        <v>8</v>
      </c>
      <c r="BI7" s="100" t="s">
        <v>9</v>
      </c>
      <c r="BJ7" s="100" t="s">
        <v>10</v>
      </c>
      <c r="BK7" s="100" t="s">
        <v>11</v>
      </c>
      <c r="BL7" s="100" t="s">
        <v>12</v>
      </c>
      <c r="BM7" s="100" t="s">
        <v>19</v>
      </c>
      <c r="BO7" s="100" t="s">
        <v>4</v>
      </c>
      <c r="BP7" s="100" t="s">
        <v>5</v>
      </c>
      <c r="BQ7" s="100" t="s">
        <v>6</v>
      </c>
      <c r="BR7" s="100" t="s">
        <v>18</v>
      </c>
      <c r="BS7" s="100" t="s">
        <v>7</v>
      </c>
      <c r="BT7" s="100" t="s">
        <v>8</v>
      </c>
      <c r="BU7" s="100" t="s">
        <v>9</v>
      </c>
      <c r="BV7" s="100" t="s">
        <v>10</v>
      </c>
      <c r="BW7" s="100" t="s">
        <v>11</v>
      </c>
      <c r="BX7" s="100" t="s">
        <v>12</v>
      </c>
      <c r="BY7" s="100" t="s">
        <v>19</v>
      </c>
      <c r="CA7" s="102" t="s">
        <v>4</v>
      </c>
      <c r="CB7" s="102" t="s">
        <v>5</v>
      </c>
      <c r="CC7" s="102" t="s">
        <v>6</v>
      </c>
      <c r="CD7" s="102" t="s">
        <v>18</v>
      </c>
      <c r="CE7" s="102" t="s">
        <v>7</v>
      </c>
      <c r="CF7" s="102" t="s">
        <v>8</v>
      </c>
      <c r="CG7" s="102" t="s">
        <v>9</v>
      </c>
      <c r="CH7" s="102" t="s">
        <v>10</v>
      </c>
      <c r="CI7" s="102" t="s">
        <v>11</v>
      </c>
      <c r="CJ7" s="102" t="s">
        <v>12</v>
      </c>
      <c r="CK7" s="102" t="s">
        <v>19</v>
      </c>
      <c r="CM7" s="100" t="s">
        <v>4</v>
      </c>
      <c r="CN7" s="100" t="s">
        <v>5</v>
      </c>
      <c r="CO7" s="100" t="s">
        <v>6</v>
      </c>
      <c r="CP7" s="100" t="s">
        <v>18</v>
      </c>
      <c r="CQ7" s="100" t="s">
        <v>7</v>
      </c>
      <c r="CR7" s="100" t="s">
        <v>8</v>
      </c>
      <c r="CS7" s="100" t="s">
        <v>9</v>
      </c>
      <c r="CT7" s="100" t="s">
        <v>10</v>
      </c>
      <c r="CU7" s="100" t="s">
        <v>11</v>
      </c>
      <c r="CV7" s="100" t="s">
        <v>12</v>
      </c>
      <c r="CW7" s="100" t="s">
        <v>19</v>
      </c>
    </row>
    <row r="8" spans="1:101" ht="12.75" customHeight="1" x14ac:dyDescent="0.3">
      <c r="A8" s="154"/>
      <c r="B8" s="53"/>
      <c r="C8" s="45" t="s">
        <v>578</v>
      </c>
      <c r="D8" s="46">
        <f>S8*(1-$E$5)*(1+$J$5)</f>
        <v>398.24</v>
      </c>
      <c r="E8" s="46">
        <f>T8*(1-$E$5)*(1+$J$5)</f>
        <v>410.03000000000003</v>
      </c>
      <c r="F8" s="46">
        <f>U8*(1-$E$5)*(1+$J$5)</f>
        <v>433.61</v>
      </c>
      <c r="G8" s="46">
        <f>V8*(1-$E$5)*(1+$J$5)</f>
        <v>455.88</v>
      </c>
      <c r="H8" s="46">
        <f t="shared" ref="H8:N8" si="0">W8*(1-$E$5)*(1+$J$5)</f>
        <v>598.67000000000007</v>
      </c>
      <c r="I8" s="46">
        <f t="shared" si="0"/>
        <v>618.32000000000005</v>
      </c>
      <c r="J8" s="46">
        <f t="shared" si="0"/>
        <v>653.69000000000005</v>
      </c>
      <c r="K8" s="46">
        <f t="shared" si="0"/>
        <v>679.89</v>
      </c>
      <c r="L8" s="46">
        <f t="shared" si="0"/>
        <v>706.09</v>
      </c>
      <c r="M8" s="46">
        <f t="shared" si="0"/>
        <v>793.86</v>
      </c>
      <c r="N8" s="46">
        <f t="shared" si="0"/>
        <v>801.72</v>
      </c>
      <c r="O8" s="43" t="s">
        <v>13</v>
      </c>
      <c r="P8" s="67"/>
      <c r="Q8" s="8"/>
      <c r="R8" s="1"/>
      <c r="S8" s="98">
        <v>304</v>
      </c>
      <c r="T8" s="98">
        <v>313</v>
      </c>
      <c r="U8" s="98">
        <v>331</v>
      </c>
      <c r="V8" s="98">
        <v>348</v>
      </c>
      <c r="W8" s="98">
        <v>457</v>
      </c>
      <c r="X8" s="98">
        <v>472</v>
      </c>
      <c r="Y8" s="98">
        <v>499</v>
      </c>
      <c r="Z8" s="98">
        <v>519</v>
      </c>
      <c r="AA8" s="98">
        <v>539</v>
      </c>
      <c r="AB8" s="98">
        <v>606</v>
      </c>
      <c r="AC8" s="98">
        <v>612</v>
      </c>
      <c r="AE8" s="98">
        <f>S8+1</f>
        <v>305</v>
      </c>
      <c r="AF8" s="98"/>
      <c r="AG8" s="98"/>
      <c r="AH8" s="98"/>
      <c r="AI8" s="98"/>
      <c r="AJ8" s="98"/>
      <c r="AK8" s="98"/>
      <c r="AL8" s="98"/>
      <c r="AM8" s="98"/>
      <c r="AN8" s="98"/>
      <c r="AO8" s="98"/>
      <c r="AR8" s="1">
        <v>284</v>
      </c>
      <c r="AS8" s="1">
        <v>292</v>
      </c>
      <c r="AT8" s="1">
        <v>310</v>
      </c>
      <c r="AU8" s="1">
        <v>325</v>
      </c>
      <c r="AV8" s="1">
        <v>427</v>
      </c>
      <c r="AW8" s="1">
        <v>441</v>
      </c>
      <c r="AX8" s="1">
        <v>466</v>
      </c>
      <c r="AY8" s="1">
        <v>485</v>
      </c>
      <c r="AZ8" s="1">
        <v>503</v>
      </c>
      <c r="BA8" s="1">
        <v>566</v>
      </c>
      <c r="BB8" s="1">
        <v>572</v>
      </c>
      <c r="BC8" s="98">
        <v>237</v>
      </c>
      <c r="BD8" s="98">
        <v>244</v>
      </c>
      <c r="BE8" s="98">
        <v>259</v>
      </c>
      <c r="BF8" s="98">
        <v>272</v>
      </c>
      <c r="BG8" s="98">
        <v>359</v>
      </c>
      <c r="BH8" s="98">
        <v>371</v>
      </c>
      <c r="BI8" s="98">
        <v>393</v>
      </c>
      <c r="BJ8" s="98">
        <v>409</v>
      </c>
      <c r="BK8" s="98">
        <v>425</v>
      </c>
      <c r="BL8" s="98">
        <v>478</v>
      </c>
      <c r="BM8" s="98">
        <v>483</v>
      </c>
      <c r="BO8" s="98">
        <v>221</v>
      </c>
      <c r="BP8" s="98">
        <v>228</v>
      </c>
      <c r="BQ8" s="98">
        <v>242</v>
      </c>
      <c r="BR8" s="98">
        <v>254</v>
      </c>
      <c r="BS8" s="98">
        <v>335</v>
      </c>
      <c r="BT8" s="98">
        <v>346</v>
      </c>
      <c r="BU8" s="98">
        <v>367</v>
      </c>
      <c r="BV8" s="98">
        <v>382</v>
      </c>
      <c r="BW8" s="98">
        <v>397</v>
      </c>
      <c r="BX8" s="98">
        <v>446</v>
      </c>
      <c r="BY8" s="98">
        <v>451</v>
      </c>
      <c r="CA8" s="99">
        <f t="shared" ref="CA8:CK8" si="1">BO8/S8</f>
        <v>0.72697368421052633</v>
      </c>
      <c r="CB8" s="99">
        <f t="shared" si="1"/>
        <v>0.72843450479233229</v>
      </c>
      <c r="CC8" s="99">
        <f t="shared" si="1"/>
        <v>0.73111782477341392</v>
      </c>
      <c r="CD8" s="99">
        <f t="shared" si="1"/>
        <v>0.72988505747126442</v>
      </c>
      <c r="CE8" s="99">
        <f t="shared" si="1"/>
        <v>0.73304157549234139</v>
      </c>
      <c r="CF8" s="99">
        <f t="shared" si="1"/>
        <v>0.73305084745762716</v>
      </c>
      <c r="CG8" s="99">
        <f t="shared" si="1"/>
        <v>0.73547094188376749</v>
      </c>
      <c r="CH8" s="99">
        <f t="shared" si="1"/>
        <v>0.73603082851637769</v>
      </c>
      <c r="CI8" s="99">
        <f t="shared" si="1"/>
        <v>0.73654916512059365</v>
      </c>
      <c r="CJ8" s="99">
        <f t="shared" si="1"/>
        <v>0.735973597359736</v>
      </c>
      <c r="CK8" s="99">
        <f t="shared" si="1"/>
        <v>0.73692810457516345</v>
      </c>
      <c r="CM8" s="98">
        <f t="shared" ref="CM8:CW8" si="2">S8-BC8</f>
        <v>67</v>
      </c>
      <c r="CN8" s="98">
        <f t="shared" si="2"/>
        <v>69</v>
      </c>
      <c r="CO8" s="98">
        <f t="shared" si="2"/>
        <v>72</v>
      </c>
      <c r="CP8" s="98">
        <f t="shared" si="2"/>
        <v>76</v>
      </c>
      <c r="CQ8" s="98">
        <f t="shared" si="2"/>
        <v>98</v>
      </c>
      <c r="CR8" s="98">
        <f t="shared" si="2"/>
        <v>101</v>
      </c>
      <c r="CS8" s="98">
        <f t="shared" si="2"/>
        <v>106</v>
      </c>
      <c r="CT8" s="98">
        <f t="shared" si="2"/>
        <v>110</v>
      </c>
      <c r="CU8" s="98">
        <f t="shared" si="2"/>
        <v>114</v>
      </c>
      <c r="CV8" s="98">
        <f t="shared" si="2"/>
        <v>128</v>
      </c>
      <c r="CW8" s="98">
        <f t="shared" si="2"/>
        <v>129</v>
      </c>
    </row>
    <row r="9" spans="1:101" ht="12.75" customHeight="1" x14ac:dyDescent="0.3">
      <c r="A9" s="154"/>
      <c r="B9" s="55"/>
      <c r="C9" s="47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8"/>
      <c r="P9" s="68"/>
      <c r="Q9" s="2"/>
      <c r="R9" s="1"/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CA9" s="99" t="e">
        <f t="shared" ref="CA9:CA67" si="3">BO9/S9</f>
        <v>#DIV/0!</v>
      </c>
      <c r="CB9" s="99" t="e">
        <f t="shared" ref="CB9:CB67" si="4">BP9/T9</f>
        <v>#DIV/0!</v>
      </c>
      <c r="CC9" s="99" t="e">
        <f t="shared" ref="CC9:CC67" si="5">BQ9/U9</f>
        <v>#DIV/0!</v>
      </c>
      <c r="CD9" s="99" t="e">
        <f t="shared" ref="CD9:CD67" si="6">BR9/V9</f>
        <v>#DIV/0!</v>
      </c>
      <c r="CE9" s="99" t="e">
        <f t="shared" ref="CE9:CE67" si="7">BS9/W9</f>
        <v>#DIV/0!</v>
      </c>
      <c r="CF9" s="99" t="e">
        <f t="shared" ref="CF9:CF67" si="8">BT9/X9</f>
        <v>#DIV/0!</v>
      </c>
      <c r="CG9" s="99" t="e">
        <f t="shared" ref="CG9:CG67" si="9">BU9/Y9</f>
        <v>#DIV/0!</v>
      </c>
      <c r="CH9" s="99" t="e">
        <f t="shared" ref="CH9:CH67" si="10">BV9/Z9</f>
        <v>#DIV/0!</v>
      </c>
      <c r="CI9" s="99" t="e">
        <f t="shared" ref="CI9:CI67" si="11">BW9/AA9</f>
        <v>#DIV/0!</v>
      </c>
      <c r="CJ9" s="99" t="e">
        <f t="shared" ref="CJ9:CJ67" si="12">BX9/AB9</f>
        <v>#DIV/0!</v>
      </c>
      <c r="CK9" s="99" t="e">
        <f t="shared" ref="CK9:CK67" si="13">BY9/AC9</f>
        <v>#DIV/0!</v>
      </c>
      <c r="CM9" s="98">
        <f t="shared" ref="CM9:CM67" si="14">S9-BC9</f>
        <v>0</v>
      </c>
      <c r="CN9" s="98">
        <f t="shared" ref="CN9:CN67" si="15">T9-BD9</f>
        <v>0</v>
      </c>
      <c r="CO9" s="98">
        <f t="shared" ref="CO9:CO67" si="16">U9-BE9</f>
        <v>0</v>
      </c>
      <c r="CP9" s="98">
        <f t="shared" ref="CP9:CP67" si="17">V9-BF9</f>
        <v>0</v>
      </c>
      <c r="CQ9" s="98">
        <f t="shared" ref="CQ9:CQ67" si="18">W9-BG9</f>
        <v>0</v>
      </c>
      <c r="CR9" s="98">
        <f t="shared" ref="CR9:CR67" si="19">X9-BH9</f>
        <v>0</v>
      </c>
      <c r="CS9" s="98">
        <f t="shared" ref="CS9:CS67" si="20">Y9-BI9</f>
        <v>0</v>
      </c>
      <c r="CT9" s="98">
        <f t="shared" ref="CT9:CT67" si="21">Z9-BJ9</f>
        <v>0</v>
      </c>
      <c r="CU9" s="98">
        <f t="shared" ref="CU9:CU67" si="22">AA9-BK9</f>
        <v>0</v>
      </c>
      <c r="CV9" s="98">
        <f t="shared" ref="CV9:CV67" si="23">AB9-BL9</f>
        <v>0</v>
      </c>
      <c r="CW9" s="98">
        <f t="shared" ref="CW9:CW67" si="24">AC9-BM9</f>
        <v>0</v>
      </c>
    </row>
    <row r="10" spans="1:101" ht="12.75" customHeight="1" x14ac:dyDescent="0.3">
      <c r="A10" s="154"/>
      <c r="B10" s="151" t="s">
        <v>14</v>
      </c>
      <c r="C10" s="49">
        <v>0.5</v>
      </c>
      <c r="D10" s="50">
        <f t="shared" ref="D10:F14" si="25">S10*(1-$E$5)*(1+$J$5)</f>
        <v>449.33000000000004</v>
      </c>
      <c r="E10" s="50">
        <f t="shared" si="25"/>
        <v>474.22</v>
      </c>
      <c r="F10" s="50">
        <f t="shared" si="25"/>
        <v>514.83000000000004</v>
      </c>
      <c r="G10" s="50">
        <f t="shared" ref="G10:L14" si="26">V10*(1-$E$5)*(1+$J$5)</f>
        <v>508.28000000000003</v>
      </c>
      <c r="H10" s="50">
        <f t="shared" si="26"/>
        <v>644.52</v>
      </c>
      <c r="I10" s="50">
        <f t="shared" si="26"/>
        <v>640.59</v>
      </c>
      <c r="J10" s="50">
        <f t="shared" si="26"/>
        <v>669.41000000000008</v>
      </c>
      <c r="K10" s="50">
        <f t="shared" si="26"/>
        <v>715.26</v>
      </c>
      <c r="L10" s="50">
        <f t="shared" si="26"/>
        <v>716.57</v>
      </c>
      <c r="M10" s="50">
        <f t="shared" ref="M10:N14" si="27">AB10*(1-$E$5)*(1+$J$5)</f>
        <v>780.76</v>
      </c>
      <c r="N10" s="50">
        <f t="shared" si="27"/>
        <v>796.48</v>
      </c>
      <c r="O10" s="51">
        <v>0.5</v>
      </c>
      <c r="P10" s="67"/>
      <c r="Q10" s="8"/>
      <c r="R10" s="1"/>
      <c r="S10" s="98">
        <v>343</v>
      </c>
      <c r="T10" s="98">
        <v>362</v>
      </c>
      <c r="U10" s="98">
        <v>393</v>
      </c>
      <c r="V10" s="98">
        <v>388</v>
      </c>
      <c r="W10" s="98">
        <v>492</v>
      </c>
      <c r="X10" s="98">
        <v>489</v>
      </c>
      <c r="Y10" s="98">
        <v>511</v>
      </c>
      <c r="Z10" s="98">
        <v>546</v>
      </c>
      <c r="AA10" s="98">
        <v>547</v>
      </c>
      <c r="AB10" s="98">
        <v>596</v>
      </c>
      <c r="AC10" s="98">
        <v>608</v>
      </c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R10" s="1">
        <v>320</v>
      </c>
      <c r="AS10" s="1">
        <v>339</v>
      </c>
      <c r="AT10" s="1">
        <v>368</v>
      </c>
      <c r="AU10" s="1">
        <v>363</v>
      </c>
      <c r="AV10" s="1">
        <v>459</v>
      </c>
      <c r="AW10" s="1">
        <v>457</v>
      </c>
      <c r="AX10" s="1">
        <v>478</v>
      </c>
      <c r="AY10" s="1">
        <v>510</v>
      </c>
      <c r="AZ10" s="1">
        <v>512</v>
      </c>
      <c r="BA10" s="1">
        <v>557</v>
      </c>
      <c r="BB10" s="1">
        <v>568</v>
      </c>
      <c r="BC10" s="98">
        <v>268</v>
      </c>
      <c r="BD10" s="98">
        <v>284</v>
      </c>
      <c r="BE10" s="98">
        <v>308</v>
      </c>
      <c r="BF10" s="98">
        <v>304</v>
      </c>
      <c r="BG10" s="98">
        <v>387</v>
      </c>
      <c r="BH10" s="98">
        <v>385</v>
      </c>
      <c r="BI10" s="98">
        <v>402</v>
      </c>
      <c r="BJ10" s="98">
        <v>430</v>
      </c>
      <c r="BK10" s="98">
        <v>431</v>
      </c>
      <c r="BL10" s="98">
        <v>470</v>
      </c>
      <c r="BM10" s="98">
        <v>480</v>
      </c>
      <c r="BO10" s="98">
        <v>250</v>
      </c>
      <c r="BP10" s="98">
        <v>265</v>
      </c>
      <c r="BQ10" s="98">
        <v>287</v>
      </c>
      <c r="BR10" s="98">
        <v>284</v>
      </c>
      <c r="BS10" s="98">
        <v>361</v>
      </c>
      <c r="BT10" s="98">
        <v>359</v>
      </c>
      <c r="BU10" s="98">
        <v>375</v>
      </c>
      <c r="BV10" s="98">
        <v>401</v>
      </c>
      <c r="BW10" s="98">
        <v>402</v>
      </c>
      <c r="BX10" s="98">
        <v>439</v>
      </c>
      <c r="BY10" s="98">
        <v>448</v>
      </c>
      <c r="CA10" s="99">
        <f t="shared" si="3"/>
        <v>0.7288629737609329</v>
      </c>
      <c r="CB10" s="99">
        <f t="shared" si="4"/>
        <v>0.73204419889502759</v>
      </c>
      <c r="CC10" s="99">
        <f t="shared" si="5"/>
        <v>0.73027989821882955</v>
      </c>
      <c r="CD10" s="99">
        <f t="shared" si="6"/>
        <v>0.73195876288659789</v>
      </c>
      <c r="CE10" s="99">
        <f t="shared" si="7"/>
        <v>0.73373983739837401</v>
      </c>
      <c r="CF10" s="99">
        <f t="shared" si="8"/>
        <v>0.7341513292433538</v>
      </c>
      <c r="CG10" s="99">
        <f t="shared" si="9"/>
        <v>0.73385518590998045</v>
      </c>
      <c r="CH10" s="99">
        <f t="shared" si="10"/>
        <v>0.73443223443223449</v>
      </c>
      <c r="CI10" s="99">
        <f t="shared" si="11"/>
        <v>0.73491773308957953</v>
      </c>
      <c r="CJ10" s="99">
        <f t="shared" si="12"/>
        <v>0.73657718120805371</v>
      </c>
      <c r="CK10" s="99">
        <f t="shared" si="13"/>
        <v>0.73684210526315785</v>
      </c>
      <c r="CM10" s="98">
        <f t="shared" si="14"/>
        <v>75</v>
      </c>
      <c r="CN10" s="98">
        <f t="shared" si="15"/>
        <v>78</v>
      </c>
      <c r="CO10" s="98">
        <f t="shared" si="16"/>
        <v>85</v>
      </c>
      <c r="CP10" s="98">
        <f t="shared" si="17"/>
        <v>84</v>
      </c>
      <c r="CQ10" s="98">
        <f t="shared" si="18"/>
        <v>105</v>
      </c>
      <c r="CR10" s="98">
        <f t="shared" si="19"/>
        <v>104</v>
      </c>
      <c r="CS10" s="98">
        <f t="shared" si="20"/>
        <v>109</v>
      </c>
      <c r="CT10" s="98">
        <f t="shared" si="21"/>
        <v>116</v>
      </c>
      <c r="CU10" s="98">
        <f t="shared" si="22"/>
        <v>116</v>
      </c>
      <c r="CV10" s="98">
        <f t="shared" si="23"/>
        <v>126</v>
      </c>
      <c r="CW10" s="98">
        <f t="shared" si="24"/>
        <v>128</v>
      </c>
    </row>
    <row r="11" spans="1:101" ht="12.75" customHeight="1" x14ac:dyDescent="0.3">
      <c r="A11" s="154"/>
      <c r="B11" s="151"/>
      <c r="C11" s="52">
        <v>1</v>
      </c>
      <c r="D11" s="46">
        <f t="shared" si="25"/>
        <v>544.96</v>
      </c>
      <c r="E11" s="46">
        <f t="shared" si="25"/>
        <v>573.78</v>
      </c>
      <c r="F11" s="46">
        <f t="shared" si="25"/>
        <v>609.15</v>
      </c>
      <c r="G11" s="46">
        <f t="shared" si="26"/>
        <v>618.32000000000005</v>
      </c>
      <c r="H11" s="46">
        <f t="shared" si="26"/>
        <v>772.9</v>
      </c>
      <c r="I11" s="46">
        <f t="shared" si="26"/>
        <v>772.9</v>
      </c>
      <c r="J11" s="46">
        <f t="shared" si="26"/>
        <v>813.51</v>
      </c>
      <c r="K11" s="46">
        <f t="shared" si="26"/>
        <v>854.12</v>
      </c>
      <c r="L11" s="46">
        <f t="shared" si="26"/>
        <v>881.63</v>
      </c>
      <c r="M11" s="46">
        <f t="shared" si="27"/>
        <v>970.71</v>
      </c>
      <c r="N11" s="46">
        <f t="shared" si="27"/>
        <v>996.91000000000008</v>
      </c>
      <c r="O11" s="43">
        <v>1</v>
      </c>
      <c r="P11" s="67"/>
      <c r="Q11" s="8"/>
      <c r="R11" s="1"/>
      <c r="S11" s="98">
        <v>416</v>
      </c>
      <c r="T11" s="98">
        <v>438</v>
      </c>
      <c r="U11" s="98">
        <v>465</v>
      </c>
      <c r="V11" s="98">
        <v>472</v>
      </c>
      <c r="W11" s="98">
        <v>590</v>
      </c>
      <c r="X11" s="98">
        <v>590</v>
      </c>
      <c r="Y11" s="98">
        <v>621</v>
      </c>
      <c r="Z11" s="98">
        <v>652</v>
      </c>
      <c r="AA11" s="98">
        <v>673</v>
      </c>
      <c r="AB11" s="98">
        <v>741</v>
      </c>
      <c r="AC11" s="98">
        <v>761</v>
      </c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R11" s="1">
        <v>389</v>
      </c>
      <c r="AS11" s="1">
        <v>409</v>
      </c>
      <c r="AT11" s="1">
        <v>435</v>
      </c>
      <c r="AU11" s="1">
        <v>441</v>
      </c>
      <c r="AV11" s="1">
        <v>551</v>
      </c>
      <c r="AW11" s="1">
        <v>551</v>
      </c>
      <c r="AX11" s="1">
        <v>580</v>
      </c>
      <c r="AY11" s="1">
        <v>609</v>
      </c>
      <c r="AZ11" s="1">
        <v>629</v>
      </c>
      <c r="BA11" s="1">
        <v>693</v>
      </c>
      <c r="BB11" s="1">
        <v>711</v>
      </c>
      <c r="BC11" s="98">
        <v>326</v>
      </c>
      <c r="BD11" s="98">
        <v>344</v>
      </c>
      <c r="BE11" s="98">
        <v>366</v>
      </c>
      <c r="BF11" s="98">
        <v>371</v>
      </c>
      <c r="BG11" s="98">
        <v>465</v>
      </c>
      <c r="BH11" s="98">
        <v>465</v>
      </c>
      <c r="BI11" s="98">
        <v>489</v>
      </c>
      <c r="BJ11" s="98">
        <v>514</v>
      </c>
      <c r="BK11" s="98">
        <v>531</v>
      </c>
      <c r="BL11" s="98">
        <v>585</v>
      </c>
      <c r="BM11" s="98">
        <v>601</v>
      </c>
      <c r="BO11" s="98">
        <v>304</v>
      </c>
      <c r="BP11" s="98">
        <v>321</v>
      </c>
      <c r="BQ11" s="98">
        <v>342</v>
      </c>
      <c r="BR11" s="98">
        <v>346</v>
      </c>
      <c r="BS11" s="98">
        <v>434</v>
      </c>
      <c r="BT11" s="98">
        <v>434</v>
      </c>
      <c r="BU11" s="98">
        <v>457</v>
      </c>
      <c r="BV11" s="98">
        <v>480</v>
      </c>
      <c r="BW11" s="98">
        <v>496</v>
      </c>
      <c r="BX11" s="98">
        <v>546</v>
      </c>
      <c r="BY11" s="98">
        <v>561</v>
      </c>
      <c r="CA11" s="99">
        <f t="shared" si="3"/>
        <v>0.73076923076923073</v>
      </c>
      <c r="CB11" s="99">
        <f t="shared" si="4"/>
        <v>0.73287671232876717</v>
      </c>
      <c r="CC11" s="99">
        <f t="shared" si="5"/>
        <v>0.73548387096774193</v>
      </c>
      <c r="CD11" s="99">
        <f t="shared" si="6"/>
        <v>0.73305084745762716</v>
      </c>
      <c r="CE11" s="99">
        <f t="shared" si="7"/>
        <v>0.735593220338983</v>
      </c>
      <c r="CF11" s="99">
        <f t="shared" si="8"/>
        <v>0.735593220338983</v>
      </c>
      <c r="CG11" s="99">
        <f t="shared" si="9"/>
        <v>0.73590982286634465</v>
      </c>
      <c r="CH11" s="99">
        <f t="shared" si="10"/>
        <v>0.73619631901840488</v>
      </c>
      <c r="CI11" s="99">
        <f t="shared" si="11"/>
        <v>0.73699851411589901</v>
      </c>
      <c r="CJ11" s="99">
        <f t="shared" si="12"/>
        <v>0.73684210526315785</v>
      </c>
      <c r="CK11" s="99">
        <f t="shared" si="13"/>
        <v>0.73718791064388967</v>
      </c>
      <c r="CM11" s="98">
        <f t="shared" si="14"/>
        <v>90</v>
      </c>
      <c r="CN11" s="98">
        <f t="shared" si="15"/>
        <v>94</v>
      </c>
      <c r="CO11" s="98">
        <f t="shared" si="16"/>
        <v>99</v>
      </c>
      <c r="CP11" s="98">
        <f t="shared" si="17"/>
        <v>101</v>
      </c>
      <c r="CQ11" s="98">
        <f t="shared" si="18"/>
        <v>125</v>
      </c>
      <c r="CR11" s="98">
        <f t="shared" si="19"/>
        <v>125</v>
      </c>
      <c r="CS11" s="98">
        <f t="shared" si="20"/>
        <v>132</v>
      </c>
      <c r="CT11" s="98">
        <f t="shared" si="21"/>
        <v>138</v>
      </c>
      <c r="CU11" s="98">
        <f t="shared" si="22"/>
        <v>142</v>
      </c>
      <c r="CV11" s="98">
        <f t="shared" si="23"/>
        <v>156</v>
      </c>
      <c r="CW11" s="98">
        <f t="shared" si="24"/>
        <v>160</v>
      </c>
    </row>
    <row r="12" spans="1:101" ht="12.75" customHeight="1" x14ac:dyDescent="0.3">
      <c r="A12" s="154"/>
      <c r="B12" s="151"/>
      <c r="C12" s="49">
        <v>1.5</v>
      </c>
      <c r="D12" s="50">
        <f t="shared" si="25"/>
        <v>619.63</v>
      </c>
      <c r="E12" s="50">
        <f t="shared" si="25"/>
        <v>661.55000000000007</v>
      </c>
      <c r="F12" s="50">
        <f t="shared" si="25"/>
        <v>706.09</v>
      </c>
      <c r="G12" s="50">
        <f t="shared" si="26"/>
        <v>721.81000000000006</v>
      </c>
      <c r="H12" s="50">
        <f t="shared" si="26"/>
        <v>892.11</v>
      </c>
      <c r="I12" s="50">
        <f t="shared" si="26"/>
        <v>903.90000000000009</v>
      </c>
      <c r="J12" s="50">
        <f t="shared" si="26"/>
        <v>954.99</v>
      </c>
      <c r="K12" s="50">
        <f t="shared" si="26"/>
        <v>996.91000000000008</v>
      </c>
      <c r="L12" s="50">
        <f t="shared" si="26"/>
        <v>1053.24</v>
      </c>
      <c r="M12" s="50">
        <f t="shared" si="27"/>
        <v>1158.04</v>
      </c>
      <c r="N12" s="50">
        <f t="shared" si="27"/>
        <v>1197.3400000000001</v>
      </c>
      <c r="O12" s="51">
        <v>1.5</v>
      </c>
      <c r="P12" s="67"/>
      <c r="Q12" s="8"/>
      <c r="R12" s="1"/>
      <c r="S12" s="98">
        <v>473</v>
      </c>
      <c r="T12" s="98">
        <v>505</v>
      </c>
      <c r="U12" s="98">
        <v>539</v>
      </c>
      <c r="V12" s="98">
        <v>551</v>
      </c>
      <c r="W12" s="98">
        <v>681</v>
      </c>
      <c r="X12" s="98">
        <v>690</v>
      </c>
      <c r="Y12" s="98">
        <v>729</v>
      </c>
      <c r="Z12" s="98">
        <v>761</v>
      </c>
      <c r="AA12" s="98">
        <v>804</v>
      </c>
      <c r="AB12" s="98">
        <v>884</v>
      </c>
      <c r="AC12" s="98">
        <v>914</v>
      </c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R12" s="1">
        <v>442</v>
      </c>
      <c r="AS12" s="1">
        <v>472</v>
      </c>
      <c r="AT12" s="1">
        <v>503</v>
      </c>
      <c r="AU12" s="1">
        <v>515</v>
      </c>
      <c r="AV12" s="1">
        <v>637</v>
      </c>
      <c r="AW12" s="1">
        <v>645</v>
      </c>
      <c r="AX12" s="1">
        <v>681</v>
      </c>
      <c r="AY12" s="1">
        <v>711</v>
      </c>
      <c r="AZ12" s="1">
        <v>752</v>
      </c>
      <c r="BA12" s="1">
        <v>826</v>
      </c>
      <c r="BB12" s="1">
        <v>854</v>
      </c>
      <c r="BC12" s="98">
        <v>372</v>
      </c>
      <c r="BD12" s="98">
        <v>397</v>
      </c>
      <c r="BE12" s="98">
        <v>424</v>
      </c>
      <c r="BF12" s="98">
        <v>434</v>
      </c>
      <c r="BG12" s="98">
        <v>538</v>
      </c>
      <c r="BH12" s="98">
        <v>545</v>
      </c>
      <c r="BI12" s="98">
        <v>576</v>
      </c>
      <c r="BJ12" s="98">
        <v>601</v>
      </c>
      <c r="BK12" s="98">
        <v>636</v>
      </c>
      <c r="BL12" s="98">
        <v>699</v>
      </c>
      <c r="BM12" s="98">
        <v>723</v>
      </c>
      <c r="BO12" s="98">
        <v>347</v>
      </c>
      <c r="BP12" s="98">
        <v>371</v>
      </c>
      <c r="BQ12" s="98">
        <v>396</v>
      </c>
      <c r="BR12" s="98">
        <v>405</v>
      </c>
      <c r="BS12" s="98">
        <v>502</v>
      </c>
      <c r="BT12" s="98">
        <v>509</v>
      </c>
      <c r="BU12" s="98">
        <v>538</v>
      </c>
      <c r="BV12" s="98">
        <v>561</v>
      </c>
      <c r="BW12" s="98">
        <v>594</v>
      </c>
      <c r="BX12" s="98">
        <v>653</v>
      </c>
      <c r="BY12" s="98">
        <v>675</v>
      </c>
      <c r="CA12" s="99">
        <f t="shared" si="3"/>
        <v>0.73361522198731499</v>
      </c>
      <c r="CB12" s="99">
        <f t="shared" si="4"/>
        <v>0.73465346534653464</v>
      </c>
      <c r="CC12" s="99">
        <f t="shared" si="5"/>
        <v>0.73469387755102045</v>
      </c>
      <c r="CD12" s="99">
        <f t="shared" si="6"/>
        <v>0.73502722323048997</v>
      </c>
      <c r="CE12" s="99">
        <f t="shared" si="7"/>
        <v>0.73715124816446398</v>
      </c>
      <c r="CF12" s="99">
        <f t="shared" si="8"/>
        <v>0.73768115942028989</v>
      </c>
      <c r="CG12" s="99">
        <f t="shared" si="9"/>
        <v>0.73799725651577508</v>
      </c>
      <c r="CH12" s="99">
        <f t="shared" si="10"/>
        <v>0.73718791064388967</v>
      </c>
      <c r="CI12" s="99">
        <f t="shared" si="11"/>
        <v>0.73880597014925375</v>
      </c>
      <c r="CJ12" s="99">
        <f t="shared" si="12"/>
        <v>0.7386877828054299</v>
      </c>
      <c r="CK12" s="99">
        <f t="shared" si="13"/>
        <v>0.73851203501094087</v>
      </c>
      <c r="CM12" s="98">
        <f t="shared" si="14"/>
        <v>101</v>
      </c>
      <c r="CN12" s="98">
        <f t="shared" si="15"/>
        <v>108</v>
      </c>
      <c r="CO12" s="98">
        <f t="shared" si="16"/>
        <v>115</v>
      </c>
      <c r="CP12" s="98">
        <f t="shared" si="17"/>
        <v>117</v>
      </c>
      <c r="CQ12" s="98">
        <f t="shared" si="18"/>
        <v>143</v>
      </c>
      <c r="CR12" s="98">
        <f t="shared" si="19"/>
        <v>145</v>
      </c>
      <c r="CS12" s="98">
        <f t="shared" si="20"/>
        <v>153</v>
      </c>
      <c r="CT12" s="98">
        <f t="shared" si="21"/>
        <v>160</v>
      </c>
      <c r="CU12" s="98">
        <f t="shared" si="22"/>
        <v>168</v>
      </c>
      <c r="CV12" s="98">
        <f t="shared" si="23"/>
        <v>185</v>
      </c>
      <c r="CW12" s="98">
        <f t="shared" si="24"/>
        <v>191</v>
      </c>
    </row>
    <row r="13" spans="1:101" ht="12.75" customHeight="1" x14ac:dyDescent="0.3">
      <c r="A13" s="154"/>
      <c r="B13" s="151"/>
      <c r="C13" s="52">
        <v>2</v>
      </c>
      <c r="D13" s="46">
        <f t="shared" si="25"/>
        <v>695.61</v>
      </c>
      <c r="E13" s="46">
        <f t="shared" si="25"/>
        <v>750.63</v>
      </c>
      <c r="F13" s="46">
        <f t="shared" si="25"/>
        <v>801.72</v>
      </c>
      <c r="G13" s="46">
        <f t="shared" si="26"/>
        <v>829.23</v>
      </c>
      <c r="H13" s="46">
        <f t="shared" si="26"/>
        <v>1011.32</v>
      </c>
      <c r="I13" s="46">
        <f t="shared" si="26"/>
        <v>1033.5900000000001</v>
      </c>
      <c r="J13" s="46">
        <f t="shared" si="26"/>
        <v>1097.78</v>
      </c>
      <c r="K13" s="46">
        <f t="shared" si="26"/>
        <v>1137.0800000000002</v>
      </c>
      <c r="L13" s="46">
        <f t="shared" si="26"/>
        <v>1219.6100000000001</v>
      </c>
      <c r="M13" s="46">
        <f t="shared" si="27"/>
        <v>1346.68</v>
      </c>
      <c r="N13" s="46">
        <f t="shared" si="27"/>
        <v>1395.15</v>
      </c>
      <c r="O13" s="43">
        <v>2</v>
      </c>
      <c r="P13" s="67"/>
      <c r="Q13" s="8"/>
      <c r="R13" s="1"/>
      <c r="S13" s="98">
        <v>531</v>
      </c>
      <c r="T13" s="98">
        <v>573</v>
      </c>
      <c r="U13" s="98">
        <v>612</v>
      </c>
      <c r="V13" s="98">
        <v>633</v>
      </c>
      <c r="W13" s="98">
        <v>772</v>
      </c>
      <c r="X13" s="98">
        <v>789</v>
      </c>
      <c r="Y13" s="98">
        <v>838</v>
      </c>
      <c r="Z13" s="98">
        <v>868</v>
      </c>
      <c r="AA13" s="98">
        <v>931</v>
      </c>
      <c r="AB13" s="98">
        <v>1028</v>
      </c>
      <c r="AC13" s="98">
        <v>1065</v>
      </c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R13" s="1">
        <v>496</v>
      </c>
      <c r="AS13" s="1">
        <v>536</v>
      </c>
      <c r="AT13" s="1">
        <v>572</v>
      </c>
      <c r="AU13" s="1">
        <v>592</v>
      </c>
      <c r="AV13" s="1">
        <v>722</v>
      </c>
      <c r="AW13" s="1">
        <v>738</v>
      </c>
      <c r="AX13" s="1">
        <v>783</v>
      </c>
      <c r="AY13" s="1">
        <v>811</v>
      </c>
      <c r="AZ13" s="1">
        <v>870</v>
      </c>
      <c r="BA13" s="1">
        <v>960</v>
      </c>
      <c r="BB13" s="1">
        <v>995</v>
      </c>
      <c r="BC13" s="98">
        <v>418</v>
      </c>
      <c r="BD13" s="98">
        <v>452</v>
      </c>
      <c r="BE13" s="98">
        <v>483</v>
      </c>
      <c r="BF13" s="98">
        <v>499</v>
      </c>
      <c r="BG13" s="98">
        <v>610</v>
      </c>
      <c r="BH13" s="98">
        <v>624</v>
      </c>
      <c r="BI13" s="98">
        <v>663</v>
      </c>
      <c r="BJ13" s="98">
        <v>686</v>
      </c>
      <c r="BK13" s="98">
        <v>737</v>
      </c>
      <c r="BL13" s="98">
        <v>814</v>
      </c>
      <c r="BM13" s="98">
        <v>844</v>
      </c>
      <c r="BO13" s="98">
        <v>390</v>
      </c>
      <c r="BP13" s="98">
        <v>422</v>
      </c>
      <c r="BQ13" s="98">
        <v>451</v>
      </c>
      <c r="BR13" s="98">
        <v>466</v>
      </c>
      <c r="BS13" s="98">
        <v>570</v>
      </c>
      <c r="BT13" s="98">
        <v>583</v>
      </c>
      <c r="BU13" s="98">
        <v>619</v>
      </c>
      <c r="BV13" s="98">
        <v>641</v>
      </c>
      <c r="BW13" s="98">
        <v>688</v>
      </c>
      <c r="BX13" s="98">
        <v>760</v>
      </c>
      <c r="BY13" s="98">
        <v>788</v>
      </c>
      <c r="CA13" s="99">
        <f t="shared" si="3"/>
        <v>0.7344632768361582</v>
      </c>
      <c r="CB13" s="99">
        <f t="shared" si="4"/>
        <v>0.7364746945898778</v>
      </c>
      <c r="CC13" s="99">
        <f t="shared" si="5"/>
        <v>0.73692810457516345</v>
      </c>
      <c r="CD13" s="99">
        <f t="shared" si="6"/>
        <v>0.73617693522906791</v>
      </c>
      <c r="CE13" s="99">
        <f t="shared" si="7"/>
        <v>0.73834196891191706</v>
      </c>
      <c r="CF13" s="99">
        <f t="shared" si="8"/>
        <v>0.73891001267427125</v>
      </c>
      <c r="CG13" s="99">
        <f t="shared" si="9"/>
        <v>0.73866348448687347</v>
      </c>
      <c r="CH13" s="99">
        <f t="shared" si="10"/>
        <v>0.73847926267281105</v>
      </c>
      <c r="CI13" s="99">
        <f t="shared" si="11"/>
        <v>0.73899033297529537</v>
      </c>
      <c r="CJ13" s="99">
        <f t="shared" si="12"/>
        <v>0.73929961089494167</v>
      </c>
      <c r="CK13" s="99">
        <f t="shared" si="13"/>
        <v>0.73990610328638495</v>
      </c>
      <c r="CM13" s="98">
        <f t="shared" si="14"/>
        <v>113</v>
      </c>
      <c r="CN13" s="98">
        <f t="shared" si="15"/>
        <v>121</v>
      </c>
      <c r="CO13" s="98">
        <f t="shared" si="16"/>
        <v>129</v>
      </c>
      <c r="CP13" s="98">
        <f t="shared" si="17"/>
        <v>134</v>
      </c>
      <c r="CQ13" s="98">
        <f t="shared" si="18"/>
        <v>162</v>
      </c>
      <c r="CR13" s="98">
        <f t="shared" si="19"/>
        <v>165</v>
      </c>
      <c r="CS13" s="98">
        <f t="shared" si="20"/>
        <v>175</v>
      </c>
      <c r="CT13" s="98">
        <f t="shared" si="21"/>
        <v>182</v>
      </c>
      <c r="CU13" s="98">
        <f t="shared" si="22"/>
        <v>194</v>
      </c>
      <c r="CV13" s="98">
        <f t="shared" si="23"/>
        <v>214</v>
      </c>
      <c r="CW13" s="98">
        <f t="shared" si="24"/>
        <v>221</v>
      </c>
    </row>
    <row r="14" spans="1:101" ht="12.75" customHeight="1" x14ac:dyDescent="0.3">
      <c r="A14" s="154"/>
      <c r="B14" s="151"/>
      <c r="C14" s="49">
        <v>2.5</v>
      </c>
      <c r="D14" s="50">
        <f t="shared" si="25"/>
        <v>772.9</v>
      </c>
      <c r="E14" s="50">
        <f t="shared" si="25"/>
        <v>842.33</v>
      </c>
      <c r="F14" s="50">
        <f t="shared" si="25"/>
        <v>898.66000000000008</v>
      </c>
      <c r="G14" s="50">
        <f t="shared" si="26"/>
        <v>930.1</v>
      </c>
      <c r="H14" s="50">
        <f t="shared" si="26"/>
        <v>1130.53</v>
      </c>
      <c r="I14" s="50">
        <f t="shared" si="26"/>
        <v>1167.21</v>
      </c>
      <c r="J14" s="50">
        <f t="shared" si="26"/>
        <v>1239.26</v>
      </c>
      <c r="K14" s="50">
        <f t="shared" si="26"/>
        <v>1275.94</v>
      </c>
      <c r="L14" s="50">
        <f t="shared" si="26"/>
        <v>1387.29</v>
      </c>
      <c r="M14" s="50">
        <f t="shared" si="27"/>
        <v>1531.39</v>
      </c>
      <c r="N14" s="50">
        <f t="shared" si="27"/>
        <v>1590.3400000000001</v>
      </c>
      <c r="O14" s="51">
        <v>2.5</v>
      </c>
      <c r="P14" s="67"/>
      <c r="Q14" s="8"/>
      <c r="R14" s="1"/>
      <c r="S14" s="98">
        <v>590</v>
      </c>
      <c r="T14" s="98">
        <v>643</v>
      </c>
      <c r="U14" s="98">
        <v>686</v>
      </c>
      <c r="V14" s="98">
        <v>710</v>
      </c>
      <c r="W14" s="98">
        <v>863</v>
      </c>
      <c r="X14" s="98">
        <v>891</v>
      </c>
      <c r="Y14" s="98">
        <v>946</v>
      </c>
      <c r="Z14" s="98">
        <v>974</v>
      </c>
      <c r="AA14" s="98">
        <v>1059</v>
      </c>
      <c r="AB14" s="98">
        <v>1169</v>
      </c>
      <c r="AC14" s="98">
        <v>1214</v>
      </c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R14" s="1">
        <v>551</v>
      </c>
      <c r="AS14" s="1">
        <v>601</v>
      </c>
      <c r="AT14" s="1">
        <v>641</v>
      </c>
      <c r="AU14" s="1">
        <v>664</v>
      </c>
      <c r="AV14" s="1">
        <v>806</v>
      </c>
      <c r="AW14" s="1">
        <v>833</v>
      </c>
      <c r="AX14" s="1">
        <v>884</v>
      </c>
      <c r="AY14" s="1">
        <v>911</v>
      </c>
      <c r="AZ14" s="1">
        <v>989</v>
      </c>
      <c r="BA14" s="1">
        <v>1093</v>
      </c>
      <c r="BB14" s="1">
        <v>1134</v>
      </c>
      <c r="BC14" s="98">
        <v>465</v>
      </c>
      <c r="BD14" s="98">
        <v>507</v>
      </c>
      <c r="BE14" s="98">
        <v>542</v>
      </c>
      <c r="BF14" s="98">
        <v>561</v>
      </c>
      <c r="BG14" s="98">
        <v>682</v>
      </c>
      <c r="BH14" s="98">
        <v>705</v>
      </c>
      <c r="BI14" s="98">
        <v>749</v>
      </c>
      <c r="BJ14" s="98">
        <v>772</v>
      </c>
      <c r="BK14" s="98">
        <v>839</v>
      </c>
      <c r="BL14" s="98">
        <v>927</v>
      </c>
      <c r="BM14" s="98">
        <v>963</v>
      </c>
      <c r="BO14" s="98">
        <v>434</v>
      </c>
      <c r="BP14" s="98">
        <v>473</v>
      </c>
      <c r="BQ14" s="98">
        <v>506</v>
      </c>
      <c r="BR14" s="98">
        <v>524</v>
      </c>
      <c r="BS14" s="98">
        <v>637</v>
      </c>
      <c r="BT14" s="98">
        <v>658</v>
      </c>
      <c r="BU14" s="98">
        <v>700</v>
      </c>
      <c r="BV14" s="98">
        <v>721</v>
      </c>
      <c r="BW14" s="98">
        <v>784</v>
      </c>
      <c r="BX14" s="98">
        <v>866</v>
      </c>
      <c r="BY14" s="98">
        <v>900</v>
      </c>
      <c r="CA14" s="99">
        <f t="shared" si="3"/>
        <v>0.735593220338983</v>
      </c>
      <c r="CB14" s="99">
        <f t="shared" si="4"/>
        <v>0.73561430793157079</v>
      </c>
      <c r="CC14" s="99">
        <f t="shared" si="5"/>
        <v>0.73760932944606417</v>
      </c>
      <c r="CD14" s="99">
        <f t="shared" si="6"/>
        <v>0.73802816901408452</v>
      </c>
      <c r="CE14" s="99">
        <f t="shared" si="7"/>
        <v>0.73812282734646584</v>
      </c>
      <c r="CF14" s="99">
        <f t="shared" si="8"/>
        <v>0.73849607182940513</v>
      </c>
      <c r="CG14" s="99">
        <f t="shared" si="9"/>
        <v>0.7399577167019028</v>
      </c>
      <c r="CH14" s="99">
        <f t="shared" si="10"/>
        <v>0.74024640657084184</v>
      </c>
      <c r="CI14" s="99">
        <f t="shared" si="11"/>
        <v>0.7403210576015109</v>
      </c>
      <c r="CJ14" s="99">
        <f t="shared" si="12"/>
        <v>0.74080410607356717</v>
      </c>
      <c r="CK14" s="99">
        <f t="shared" si="13"/>
        <v>0.74135090609555188</v>
      </c>
      <c r="CM14" s="98">
        <f t="shared" si="14"/>
        <v>125</v>
      </c>
      <c r="CN14" s="98">
        <f t="shared" si="15"/>
        <v>136</v>
      </c>
      <c r="CO14" s="98">
        <f t="shared" si="16"/>
        <v>144</v>
      </c>
      <c r="CP14" s="98">
        <f t="shared" si="17"/>
        <v>149</v>
      </c>
      <c r="CQ14" s="98">
        <f t="shared" si="18"/>
        <v>181</v>
      </c>
      <c r="CR14" s="98">
        <f t="shared" si="19"/>
        <v>186</v>
      </c>
      <c r="CS14" s="98">
        <f t="shared" si="20"/>
        <v>197</v>
      </c>
      <c r="CT14" s="98">
        <f t="shared" si="21"/>
        <v>202</v>
      </c>
      <c r="CU14" s="98">
        <f t="shared" si="22"/>
        <v>220</v>
      </c>
      <c r="CV14" s="98">
        <f t="shared" si="23"/>
        <v>242</v>
      </c>
      <c r="CW14" s="98">
        <f t="shared" si="24"/>
        <v>251</v>
      </c>
    </row>
    <row r="15" spans="1:101" ht="12.75" customHeight="1" x14ac:dyDescent="0.3">
      <c r="A15" s="154"/>
      <c r="B15" s="136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67"/>
      <c r="Q15" s="8"/>
      <c r="R15" s="1"/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CA15" s="99" t="e">
        <f t="shared" si="3"/>
        <v>#DIV/0!</v>
      </c>
      <c r="CB15" s="99" t="e">
        <f t="shared" si="4"/>
        <v>#DIV/0!</v>
      </c>
      <c r="CC15" s="99" t="e">
        <f t="shared" si="5"/>
        <v>#DIV/0!</v>
      </c>
      <c r="CD15" s="99" t="e">
        <f t="shared" si="6"/>
        <v>#DIV/0!</v>
      </c>
      <c r="CE15" s="99" t="e">
        <f t="shared" si="7"/>
        <v>#DIV/0!</v>
      </c>
      <c r="CF15" s="99" t="e">
        <f t="shared" si="8"/>
        <v>#DIV/0!</v>
      </c>
      <c r="CG15" s="99" t="e">
        <f t="shared" si="9"/>
        <v>#DIV/0!</v>
      </c>
      <c r="CH15" s="99" t="e">
        <f t="shared" si="10"/>
        <v>#DIV/0!</v>
      </c>
      <c r="CI15" s="99" t="e">
        <f t="shared" si="11"/>
        <v>#DIV/0!</v>
      </c>
      <c r="CJ15" s="99" t="e">
        <f t="shared" si="12"/>
        <v>#DIV/0!</v>
      </c>
      <c r="CK15" s="99" t="e">
        <f t="shared" si="13"/>
        <v>#DIV/0!</v>
      </c>
      <c r="CM15" s="98">
        <f t="shared" si="14"/>
        <v>0</v>
      </c>
      <c r="CN15" s="98">
        <f t="shared" si="15"/>
        <v>0</v>
      </c>
      <c r="CO15" s="98">
        <f t="shared" si="16"/>
        <v>0</v>
      </c>
      <c r="CP15" s="98">
        <f t="shared" si="17"/>
        <v>0</v>
      </c>
      <c r="CQ15" s="98">
        <f t="shared" si="18"/>
        <v>0</v>
      </c>
      <c r="CR15" s="98">
        <f t="shared" si="19"/>
        <v>0</v>
      </c>
      <c r="CS15" s="98">
        <f t="shared" si="20"/>
        <v>0</v>
      </c>
      <c r="CT15" s="98">
        <f t="shared" si="21"/>
        <v>0</v>
      </c>
      <c r="CU15" s="98">
        <f t="shared" si="22"/>
        <v>0</v>
      </c>
      <c r="CV15" s="98">
        <f t="shared" si="23"/>
        <v>0</v>
      </c>
      <c r="CW15" s="98">
        <f t="shared" si="24"/>
        <v>0</v>
      </c>
    </row>
    <row r="16" spans="1:101" ht="12.75" customHeight="1" x14ac:dyDescent="0.3">
      <c r="A16" s="154"/>
      <c r="B16" s="152" t="s">
        <v>15</v>
      </c>
      <c r="C16" s="49">
        <v>0.5</v>
      </c>
      <c r="D16" s="50">
        <f t="shared" ref="D16:D47" si="28">S16*(1-$E$5)*(1+$J$5)</f>
        <v>449.33000000000004</v>
      </c>
      <c r="E16" s="50">
        <f t="shared" ref="E16:E47" si="29">T16*(1-$E$5)*(1+$J$5)</f>
        <v>474.22</v>
      </c>
      <c r="F16" s="50">
        <f t="shared" ref="F16:F47" si="30">U16*(1-$E$5)*(1+$J$5)</f>
        <v>514.83000000000004</v>
      </c>
      <c r="G16" s="50">
        <f t="shared" ref="G16:G67" si="31">V16*(1-$E$5)*(1+$J$5)</f>
        <v>508.28000000000003</v>
      </c>
      <c r="H16" s="50">
        <f t="shared" ref="H16:H67" si="32">W16*(1-$E$5)*(1+$J$5)</f>
        <v>789.93000000000006</v>
      </c>
      <c r="I16" s="50">
        <f t="shared" ref="I16:I67" si="33">X16*(1-$E$5)*(1+$J$5)</f>
        <v>809.58</v>
      </c>
      <c r="J16" s="50">
        <f t="shared" ref="J16:J67" si="34">Y16*(1-$E$5)*(1+$J$5)</f>
        <v>851.5</v>
      </c>
      <c r="K16" s="50">
        <f t="shared" ref="K16:K67" si="35">Z16*(1-$E$5)*(1+$J$5)</f>
        <v>868.53000000000009</v>
      </c>
      <c r="L16" s="50">
        <f t="shared" ref="L16:L67" si="36">AA16*(1-$E$5)*(1+$J$5)</f>
        <v>902.59</v>
      </c>
      <c r="M16" s="50">
        <f t="shared" ref="M16:N67" si="37">AB16*(1-$E$5)*(1+$J$5)</f>
        <v>958.92000000000007</v>
      </c>
      <c r="N16" s="50">
        <f t="shared" si="37"/>
        <v>1011.32</v>
      </c>
      <c r="O16" s="51">
        <v>0.5</v>
      </c>
      <c r="P16" s="67"/>
      <c r="Q16" s="8"/>
      <c r="R16" s="1"/>
      <c r="S16" s="98">
        <v>343</v>
      </c>
      <c r="T16" s="98">
        <v>362</v>
      </c>
      <c r="U16" s="98">
        <v>393</v>
      </c>
      <c r="V16" s="98">
        <v>388</v>
      </c>
      <c r="W16" s="98">
        <v>603</v>
      </c>
      <c r="X16" s="98">
        <v>618</v>
      </c>
      <c r="Y16" s="98">
        <v>650</v>
      </c>
      <c r="Z16" s="98">
        <v>663</v>
      </c>
      <c r="AA16" s="98">
        <v>689</v>
      </c>
      <c r="AB16" s="98">
        <v>732</v>
      </c>
      <c r="AC16" s="98">
        <v>772</v>
      </c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R16" s="1">
        <v>320</v>
      </c>
      <c r="AS16" s="1">
        <v>339</v>
      </c>
      <c r="AT16" s="1">
        <v>368</v>
      </c>
      <c r="AU16" s="1">
        <v>363</v>
      </c>
      <c r="AV16" s="1">
        <v>564</v>
      </c>
      <c r="AW16" s="1">
        <v>578</v>
      </c>
      <c r="AX16" s="1">
        <v>608</v>
      </c>
      <c r="AY16" s="1">
        <v>619</v>
      </c>
      <c r="AZ16" s="1">
        <v>644</v>
      </c>
      <c r="BA16" s="1">
        <v>684</v>
      </c>
      <c r="BB16" s="1">
        <v>722</v>
      </c>
      <c r="BC16" s="98">
        <v>268</v>
      </c>
      <c r="BD16" s="98">
        <v>284</v>
      </c>
      <c r="BE16" s="98">
        <v>308</v>
      </c>
      <c r="BF16" s="98">
        <v>304</v>
      </c>
      <c r="BG16" s="98">
        <v>476</v>
      </c>
      <c r="BH16" s="98">
        <v>487</v>
      </c>
      <c r="BI16" s="98">
        <v>513</v>
      </c>
      <c r="BJ16" s="98">
        <v>523</v>
      </c>
      <c r="BK16" s="98">
        <v>544</v>
      </c>
      <c r="BL16" s="98">
        <v>579</v>
      </c>
      <c r="BM16" s="98">
        <v>610</v>
      </c>
      <c r="BO16" s="98">
        <v>250</v>
      </c>
      <c r="BP16" s="98">
        <v>265</v>
      </c>
      <c r="BQ16" s="98">
        <v>287</v>
      </c>
      <c r="BR16" s="98">
        <v>284</v>
      </c>
      <c r="BS16" s="98">
        <v>444</v>
      </c>
      <c r="BT16" s="98">
        <v>455</v>
      </c>
      <c r="BU16" s="98">
        <v>479</v>
      </c>
      <c r="BV16" s="98">
        <v>488</v>
      </c>
      <c r="BW16" s="98">
        <v>508</v>
      </c>
      <c r="BX16" s="98">
        <v>541</v>
      </c>
      <c r="BY16" s="98">
        <v>570</v>
      </c>
      <c r="CA16" s="99">
        <f t="shared" si="3"/>
        <v>0.7288629737609329</v>
      </c>
      <c r="CB16" s="99">
        <f t="shared" si="4"/>
        <v>0.73204419889502759</v>
      </c>
      <c r="CC16" s="99">
        <f t="shared" si="5"/>
        <v>0.73027989821882955</v>
      </c>
      <c r="CD16" s="99">
        <f t="shared" si="6"/>
        <v>0.73195876288659789</v>
      </c>
      <c r="CE16" s="99">
        <f t="shared" si="7"/>
        <v>0.73631840796019898</v>
      </c>
      <c r="CF16" s="99">
        <f t="shared" si="8"/>
        <v>0.7362459546925566</v>
      </c>
      <c r="CG16" s="99">
        <f t="shared" si="9"/>
        <v>0.7369230769230769</v>
      </c>
      <c r="CH16" s="99">
        <f t="shared" si="10"/>
        <v>0.73604826546003022</v>
      </c>
      <c r="CI16" s="99">
        <f t="shared" si="11"/>
        <v>0.73730043541364298</v>
      </c>
      <c r="CJ16" s="99">
        <f t="shared" si="12"/>
        <v>0.73907103825136611</v>
      </c>
      <c r="CK16" s="99">
        <f t="shared" si="13"/>
        <v>0.73834196891191706</v>
      </c>
      <c r="CM16" s="98">
        <f t="shared" si="14"/>
        <v>75</v>
      </c>
      <c r="CN16" s="98">
        <f t="shared" si="15"/>
        <v>78</v>
      </c>
      <c r="CO16" s="98">
        <f t="shared" si="16"/>
        <v>85</v>
      </c>
      <c r="CP16" s="98">
        <f t="shared" si="17"/>
        <v>84</v>
      </c>
      <c r="CQ16" s="98">
        <f t="shared" si="18"/>
        <v>127</v>
      </c>
      <c r="CR16" s="98">
        <f t="shared" si="19"/>
        <v>131</v>
      </c>
      <c r="CS16" s="98">
        <f t="shared" si="20"/>
        <v>137</v>
      </c>
      <c r="CT16" s="98">
        <f t="shared" si="21"/>
        <v>140</v>
      </c>
      <c r="CU16" s="98">
        <f t="shared" si="22"/>
        <v>145</v>
      </c>
      <c r="CV16" s="98">
        <f t="shared" si="23"/>
        <v>153</v>
      </c>
      <c r="CW16" s="98">
        <f t="shared" si="24"/>
        <v>162</v>
      </c>
    </row>
    <row r="17" spans="1:101" ht="12.75" customHeight="1" x14ac:dyDescent="0.3">
      <c r="A17" s="154"/>
      <c r="B17" s="152"/>
      <c r="C17" s="52">
        <v>1</v>
      </c>
      <c r="D17" s="46">
        <f t="shared" si="28"/>
        <v>544.96</v>
      </c>
      <c r="E17" s="46">
        <f t="shared" si="29"/>
        <v>573.78</v>
      </c>
      <c r="F17" s="46">
        <f t="shared" si="30"/>
        <v>609.15</v>
      </c>
      <c r="G17" s="46">
        <f t="shared" si="31"/>
        <v>618.32000000000005</v>
      </c>
      <c r="H17" s="46">
        <f t="shared" si="32"/>
        <v>915.69</v>
      </c>
      <c r="I17" s="46">
        <f t="shared" si="33"/>
        <v>931.41000000000008</v>
      </c>
      <c r="J17" s="46">
        <f t="shared" si="34"/>
        <v>992.98</v>
      </c>
      <c r="K17" s="46">
        <f t="shared" si="35"/>
        <v>1010.01</v>
      </c>
      <c r="L17" s="46">
        <f t="shared" si="36"/>
        <v>1072.8900000000001</v>
      </c>
      <c r="M17" s="46">
        <f t="shared" si="37"/>
        <v>1141.01</v>
      </c>
      <c r="N17" s="46">
        <f t="shared" si="37"/>
        <v>1207.82</v>
      </c>
      <c r="O17" s="43">
        <v>1</v>
      </c>
      <c r="P17" s="67"/>
      <c r="Q17" s="8"/>
      <c r="R17" s="1"/>
      <c r="S17" s="98">
        <v>416</v>
      </c>
      <c r="T17" s="98">
        <v>438</v>
      </c>
      <c r="U17" s="98">
        <v>465</v>
      </c>
      <c r="V17" s="98">
        <v>472</v>
      </c>
      <c r="W17" s="98">
        <v>699</v>
      </c>
      <c r="X17" s="98">
        <v>711</v>
      </c>
      <c r="Y17" s="98">
        <v>758</v>
      </c>
      <c r="Z17" s="98">
        <v>771</v>
      </c>
      <c r="AA17" s="98">
        <v>819</v>
      </c>
      <c r="AB17" s="98">
        <v>871</v>
      </c>
      <c r="AC17" s="98">
        <v>922</v>
      </c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R17" s="1">
        <v>389</v>
      </c>
      <c r="AS17" s="1">
        <v>409</v>
      </c>
      <c r="AT17" s="1">
        <v>435</v>
      </c>
      <c r="AU17" s="1">
        <v>441</v>
      </c>
      <c r="AV17" s="1">
        <v>653</v>
      </c>
      <c r="AW17" s="1">
        <v>665</v>
      </c>
      <c r="AX17" s="1">
        <v>709</v>
      </c>
      <c r="AY17" s="1">
        <v>720</v>
      </c>
      <c r="AZ17" s="1">
        <v>766</v>
      </c>
      <c r="BA17" s="1">
        <v>814</v>
      </c>
      <c r="BB17" s="1">
        <v>862</v>
      </c>
      <c r="BC17" s="98">
        <v>326</v>
      </c>
      <c r="BD17" s="98">
        <v>344</v>
      </c>
      <c r="BE17" s="98">
        <v>366</v>
      </c>
      <c r="BF17" s="98">
        <v>371</v>
      </c>
      <c r="BG17" s="98">
        <v>552</v>
      </c>
      <c r="BH17" s="98">
        <v>562</v>
      </c>
      <c r="BI17" s="98">
        <v>599</v>
      </c>
      <c r="BJ17" s="98">
        <v>609</v>
      </c>
      <c r="BK17" s="98">
        <v>648</v>
      </c>
      <c r="BL17" s="98">
        <v>689</v>
      </c>
      <c r="BM17" s="98">
        <v>730</v>
      </c>
      <c r="BO17" s="98">
        <v>304</v>
      </c>
      <c r="BP17" s="98">
        <v>321</v>
      </c>
      <c r="BQ17" s="98">
        <v>342</v>
      </c>
      <c r="BR17" s="98">
        <v>346</v>
      </c>
      <c r="BS17" s="98">
        <v>515</v>
      </c>
      <c r="BT17" s="98">
        <v>525</v>
      </c>
      <c r="BU17" s="98">
        <v>559</v>
      </c>
      <c r="BV17" s="98">
        <v>569</v>
      </c>
      <c r="BW17" s="98">
        <v>605</v>
      </c>
      <c r="BX17" s="98">
        <v>643</v>
      </c>
      <c r="BY17" s="98">
        <v>682</v>
      </c>
      <c r="CA17" s="99">
        <f t="shared" si="3"/>
        <v>0.73076923076923073</v>
      </c>
      <c r="CB17" s="99">
        <f t="shared" si="4"/>
        <v>0.73287671232876717</v>
      </c>
      <c r="CC17" s="99">
        <f t="shared" si="5"/>
        <v>0.73548387096774193</v>
      </c>
      <c r="CD17" s="99">
        <f t="shared" si="6"/>
        <v>0.73305084745762716</v>
      </c>
      <c r="CE17" s="99">
        <f t="shared" si="7"/>
        <v>0.73676680972818309</v>
      </c>
      <c r="CF17" s="99">
        <f t="shared" si="8"/>
        <v>0.73839662447257381</v>
      </c>
      <c r="CG17" s="99">
        <f t="shared" si="9"/>
        <v>0.73746701846965701</v>
      </c>
      <c r="CH17" s="99">
        <f t="shared" si="10"/>
        <v>0.73800259403372248</v>
      </c>
      <c r="CI17" s="99">
        <f t="shared" si="11"/>
        <v>0.73870573870573875</v>
      </c>
      <c r="CJ17" s="99">
        <f t="shared" si="12"/>
        <v>0.73823191733639493</v>
      </c>
      <c r="CK17" s="99">
        <f t="shared" si="13"/>
        <v>0.73969631236442512</v>
      </c>
      <c r="CM17" s="98">
        <f t="shared" si="14"/>
        <v>90</v>
      </c>
      <c r="CN17" s="98">
        <f t="shared" si="15"/>
        <v>94</v>
      </c>
      <c r="CO17" s="98">
        <f t="shared" si="16"/>
        <v>99</v>
      </c>
      <c r="CP17" s="98">
        <f t="shared" si="17"/>
        <v>101</v>
      </c>
      <c r="CQ17" s="98">
        <f t="shared" si="18"/>
        <v>147</v>
      </c>
      <c r="CR17" s="98">
        <f t="shared" si="19"/>
        <v>149</v>
      </c>
      <c r="CS17" s="98">
        <f t="shared" si="20"/>
        <v>159</v>
      </c>
      <c r="CT17" s="98">
        <f t="shared" si="21"/>
        <v>162</v>
      </c>
      <c r="CU17" s="98">
        <f t="shared" si="22"/>
        <v>171</v>
      </c>
      <c r="CV17" s="98">
        <f t="shared" si="23"/>
        <v>182</v>
      </c>
      <c r="CW17" s="98">
        <f t="shared" si="24"/>
        <v>192</v>
      </c>
    </row>
    <row r="18" spans="1:101" ht="12.75" customHeight="1" x14ac:dyDescent="0.3">
      <c r="A18" s="154"/>
      <c r="B18" s="152"/>
      <c r="C18" s="49">
        <v>1.5</v>
      </c>
      <c r="D18" s="50">
        <f t="shared" si="28"/>
        <v>619.63</v>
      </c>
      <c r="E18" s="50">
        <f t="shared" si="29"/>
        <v>661.55000000000007</v>
      </c>
      <c r="F18" s="50">
        <f t="shared" si="30"/>
        <v>706.09</v>
      </c>
      <c r="G18" s="50">
        <f t="shared" si="31"/>
        <v>721.81000000000006</v>
      </c>
      <c r="H18" s="50">
        <f t="shared" si="32"/>
        <v>1040.1400000000001</v>
      </c>
      <c r="I18" s="50">
        <f t="shared" si="33"/>
        <v>1067.6500000000001</v>
      </c>
      <c r="J18" s="50">
        <f t="shared" si="34"/>
        <v>1133.1500000000001</v>
      </c>
      <c r="K18" s="50">
        <f t="shared" si="35"/>
        <v>1158.04</v>
      </c>
      <c r="L18" s="50">
        <f t="shared" si="36"/>
        <v>1231.4000000000001</v>
      </c>
      <c r="M18" s="50">
        <f t="shared" si="37"/>
        <v>1319.17</v>
      </c>
      <c r="N18" s="50">
        <f t="shared" si="37"/>
        <v>1388.6000000000001</v>
      </c>
      <c r="O18" s="51">
        <v>1.5</v>
      </c>
      <c r="P18" s="67"/>
      <c r="Q18" s="8"/>
      <c r="R18" s="1"/>
      <c r="S18" s="98">
        <v>473</v>
      </c>
      <c r="T18" s="98">
        <v>505</v>
      </c>
      <c r="U18" s="98">
        <v>539</v>
      </c>
      <c r="V18" s="98">
        <v>551</v>
      </c>
      <c r="W18" s="98">
        <v>794</v>
      </c>
      <c r="X18" s="98">
        <v>815</v>
      </c>
      <c r="Y18" s="98">
        <v>865</v>
      </c>
      <c r="Z18" s="98">
        <v>884</v>
      </c>
      <c r="AA18" s="98">
        <v>940</v>
      </c>
      <c r="AB18" s="98">
        <v>1007</v>
      </c>
      <c r="AC18" s="98">
        <v>1060</v>
      </c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R18" s="1">
        <v>442</v>
      </c>
      <c r="AS18" s="1">
        <v>472</v>
      </c>
      <c r="AT18" s="1">
        <v>503</v>
      </c>
      <c r="AU18" s="1">
        <v>515</v>
      </c>
      <c r="AV18" s="1">
        <v>742</v>
      </c>
      <c r="AW18" s="1">
        <v>762</v>
      </c>
      <c r="AX18" s="1">
        <v>809</v>
      </c>
      <c r="AY18" s="1">
        <v>826</v>
      </c>
      <c r="AZ18" s="1">
        <v>878</v>
      </c>
      <c r="BA18" s="1">
        <v>941</v>
      </c>
      <c r="BB18" s="1">
        <v>991</v>
      </c>
      <c r="BC18" s="98">
        <v>372</v>
      </c>
      <c r="BD18" s="98">
        <v>397</v>
      </c>
      <c r="BE18" s="98">
        <v>424</v>
      </c>
      <c r="BF18" s="98">
        <v>434</v>
      </c>
      <c r="BG18" s="98">
        <v>628</v>
      </c>
      <c r="BH18" s="98">
        <v>645</v>
      </c>
      <c r="BI18" s="98">
        <v>684</v>
      </c>
      <c r="BJ18" s="98">
        <v>699</v>
      </c>
      <c r="BK18" s="98">
        <v>744</v>
      </c>
      <c r="BL18" s="98">
        <v>797</v>
      </c>
      <c r="BM18" s="98">
        <v>840</v>
      </c>
      <c r="BO18" s="98">
        <v>347</v>
      </c>
      <c r="BP18" s="98">
        <v>371</v>
      </c>
      <c r="BQ18" s="98">
        <v>396</v>
      </c>
      <c r="BR18" s="98">
        <v>405</v>
      </c>
      <c r="BS18" s="98">
        <v>586</v>
      </c>
      <c r="BT18" s="98">
        <v>602</v>
      </c>
      <c r="BU18" s="98">
        <v>639</v>
      </c>
      <c r="BV18" s="98">
        <v>653</v>
      </c>
      <c r="BW18" s="98">
        <v>695</v>
      </c>
      <c r="BX18" s="98">
        <v>744</v>
      </c>
      <c r="BY18" s="98">
        <v>785</v>
      </c>
      <c r="CA18" s="99">
        <f t="shared" si="3"/>
        <v>0.73361522198731499</v>
      </c>
      <c r="CB18" s="99">
        <f t="shared" si="4"/>
        <v>0.73465346534653464</v>
      </c>
      <c r="CC18" s="99">
        <f t="shared" si="5"/>
        <v>0.73469387755102045</v>
      </c>
      <c r="CD18" s="99">
        <f t="shared" si="6"/>
        <v>0.73502722323048997</v>
      </c>
      <c r="CE18" s="99">
        <f t="shared" si="7"/>
        <v>0.73803526448362722</v>
      </c>
      <c r="CF18" s="99">
        <f t="shared" si="8"/>
        <v>0.73865030674846621</v>
      </c>
      <c r="CG18" s="99">
        <f t="shared" si="9"/>
        <v>0.73872832369942198</v>
      </c>
      <c r="CH18" s="99">
        <f t="shared" si="10"/>
        <v>0.7386877828054299</v>
      </c>
      <c r="CI18" s="99">
        <f t="shared" si="11"/>
        <v>0.73936170212765961</v>
      </c>
      <c r="CJ18" s="99">
        <f t="shared" si="12"/>
        <v>0.7388282025819265</v>
      </c>
      <c r="CK18" s="99">
        <f t="shared" si="13"/>
        <v>0.74056603773584906</v>
      </c>
      <c r="CM18" s="98">
        <f t="shared" si="14"/>
        <v>101</v>
      </c>
      <c r="CN18" s="98">
        <f t="shared" si="15"/>
        <v>108</v>
      </c>
      <c r="CO18" s="98">
        <f t="shared" si="16"/>
        <v>115</v>
      </c>
      <c r="CP18" s="98">
        <f t="shared" si="17"/>
        <v>117</v>
      </c>
      <c r="CQ18" s="98">
        <f t="shared" si="18"/>
        <v>166</v>
      </c>
      <c r="CR18" s="98">
        <f t="shared" si="19"/>
        <v>170</v>
      </c>
      <c r="CS18" s="98">
        <f t="shared" si="20"/>
        <v>181</v>
      </c>
      <c r="CT18" s="98">
        <f t="shared" si="21"/>
        <v>185</v>
      </c>
      <c r="CU18" s="98">
        <f t="shared" si="22"/>
        <v>196</v>
      </c>
      <c r="CV18" s="98">
        <f t="shared" si="23"/>
        <v>210</v>
      </c>
      <c r="CW18" s="98">
        <f t="shared" si="24"/>
        <v>220</v>
      </c>
    </row>
    <row r="19" spans="1:101" ht="12.75" customHeight="1" x14ac:dyDescent="0.3">
      <c r="A19" s="154"/>
      <c r="B19" s="152"/>
      <c r="C19" s="52">
        <v>2</v>
      </c>
      <c r="D19" s="46">
        <f t="shared" si="28"/>
        <v>695.61</v>
      </c>
      <c r="E19" s="46">
        <f t="shared" si="29"/>
        <v>750.63</v>
      </c>
      <c r="F19" s="46">
        <f t="shared" si="30"/>
        <v>801.72</v>
      </c>
      <c r="G19" s="46">
        <f t="shared" si="31"/>
        <v>829.23</v>
      </c>
      <c r="H19" s="46">
        <f t="shared" si="32"/>
        <v>1161.97</v>
      </c>
      <c r="I19" s="46">
        <f t="shared" si="33"/>
        <v>1198.6500000000001</v>
      </c>
      <c r="J19" s="46">
        <f t="shared" si="34"/>
        <v>1274.6300000000001</v>
      </c>
      <c r="K19" s="46">
        <f t="shared" si="35"/>
        <v>1308.69</v>
      </c>
      <c r="L19" s="46">
        <f t="shared" si="36"/>
        <v>1387.29</v>
      </c>
      <c r="M19" s="46">
        <f t="shared" si="37"/>
        <v>1497.3300000000002</v>
      </c>
      <c r="N19" s="46">
        <f t="shared" si="37"/>
        <v>1569.38</v>
      </c>
      <c r="O19" s="43">
        <v>2</v>
      </c>
      <c r="P19" s="67"/>
      <c r="Q19" s="8"/>
      <c r="R19" s="1"/>
      <c r="S19" s="98">
        <v>531</v>
      </c>
      <c r="T19" s="98">
        <v>573</v>
      </c>
      <c r="U19" s="98">
        <v>612</v>
      </c>
      <c r="V19" s="98">
        <v>633</v>
      </c>
      <c r="W19" s="98">
        <v>887</v>
      </c>
      <c r="X19" s="98">
        <v>915</v>
      </c>
      <c r="Y19" s="98">
        <v>973</v>
      </c>
      <c r="Z19" s="98">
        <v>999</v>
      </c>
      <c r="AA19" s="98">
        <v>1059</v>
      </c>
      <c r="AB19" s="98">
        <v>1143</v>
      </c>
      <c r="AC19" s="98">
        <v>1198</v>
      </c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R19" s="1">
        <v>496</v>
      </c>
      <c r="AS19" s="1">
        <v>536</v>
      </c>
      <c r="AT19" s="1">
        <v>572</v>
      </c>
      <c r="AU19" s="1">
        <v>592</v>
      </c>
      <c r="AV19" s="1">
        <v>829</v>
      </c>
      <c r="AW19" s="1">
        <v>855</v>
      </c>
      <c r="AX19" s="1">
        <v>909</v>
      </c>
      <c r="AY19" s="1">
        <v>934</v>
      </c>
      <c r="AZ19" s="1">
        <v>989</v>
      </c>
      <c r="BA19" s="1">
        <v>1068</v>
      </c>
      <c r="BB19" s="1">
        <v>1119</v>
      </c>
      <c r="BC19" s="98">
        <v>418</v>
      </c>
      <c r="BD19" s="98">
        <v>452</v>
      </c>
      <c r="BE19" s="98">
        <v>483</v>
      </c>
      <c r="BF19" s="98">
        <v>499</v>
      </c>
      <c r="BG19" s="98">
        <v>702</v>
      </c>
      <c r="BH19" s="98">
        <v>724</v>
      </c>
      <c r="BI19" s="98">
        <v>771</v>
      </c>
      <c r="BJ19" s="98">
        <v>791</v>
      </c>
      <c r="BK19" s="98">
        <v>839</v>
      </c>
      <c r="BL19" s="98">
        <v>906</v>
      </c>
      <c r="BM19" s="98">
        <v>950</v>
      </c>
      <c r="BO19" s="98">
        <v>390</v>
      </c>
      <c r="BP19" s="98">
        <v>422</v>
      </c>
      <c r="BQ19" s="98">
        <v>451</v>
      </c>
      <c r="BR19" s="98">
        <v>466</v>
      </c>
      <c r="BS19" s="98">
        <v>656</v>
      </c>
      <c r="BT19" s="98">
        <v>676</v>
      </c>
      <c r="BU19" s="98">
        <v>720</v>
      </c>
      <c r="BV19" s="98">
        <v>739</v>
      </c>
      <c r="BW19" s="98">
        <v>784</v>
      </c>
      <c r="BX19" s="98">
        <v>846</v>
      </c>
      <c r="BY19" s="98">
        <v>887</v>
      </c>
      <c r="CA19" s="99">
        <f t="shared" si="3"/>
        <v>0.7344632768361582</v>
      </c>
      <c r="CB19" s="99">
        <f t="shared" si="4"/>
        <v>0.7364746945898778</v>
      </c>
      <c r="CC19" s="99">
        <f t="shared" si="5"/>
        <v>0.73692810457516345</v>
      </c>
      <c r="CD19" s="99">
        <f t="shared" si="6"/>
        <v>0.73617693522906791</v>
      </c>
      <c r="CE19" s="99">
        <f t="shared" si="7"/>
        <v>0.73957158962795944</v>
      </c>
      <c r="CF19" s="99">
        <f t="shared" si="8"/>
        <v>0.73879781420765023</v>
      </c>
      <c r="CG19" s="99">
        <f t="shared" si="9"/>
        <v>0.73997944501541624</v>
      </c>
      <c r="CH19" s="99">
        <f t="shared" si="10"/>
        <v>0.73973973973973972</v>
      </c>
      <c r="CI19" s="99">
        <f t="shared" si="11"/>
        <v>0.7403210576015109</v>
      </c>
      <c r="CJ19" s="99">
        <f t="shared" si="12"/>
        <v>0.74015748031496065</v>
      </c>
      <c r="CK19" s="99">
        <f t="shared" si="13"/>
        <v>0.74040066777963276</v>
      </c>
      <c r="CM19" s="98">
        <f t="shared" si="14"/>
        <v>113</v>
      </c>
      <c r="CN19" s="98">
        <f t="shared" si="15"/>
        <v>121</v>
      </c>
      <c r="CO19" s="98">
        <f t="shared" si="16"/>
        <v>129</v>
      </c>
      <c r="CP19" s="98">
        <f t="shared" si="17"/>
        <v>134</v>
      </c>
      <c r="CQ19" s="98">
        <f t="shared" si="18"/>
        <v>185</v>
      </c>
      <c r="CR19" s="98">
        <f t="shared" si="19"/>
        <v>191</v>
      </c>
      <c r="CS19" s="98">
        <f t="shared" si="20"/>
        <v>202</v>
      </c>
      <c r="CT19" s="98">
        <f t="shared" si="21"/>
        <v>208</v>
      </c>
      <c r="CU19" s="98">
        <f t="shared" si="22"/>
        <v>220</v>
      </c>
      <c r="CV19" s="98">
        <f t="shared" si="23"/>
        <v>237</v>
      </c>
      <c r="CW19" s="98">
        <f t="shared" si="24"/>
        <v>248</v>
      </c>
    </row>
    <row r="20" spans="1:101" ht="12.75" customHeight="1" x14ac:dyDescent="0.3">
      <c r="A20" s="154"/>
      <c r="B20" s="152"/>
      <c r="C20" s="49">
        <v>2.5</v>
      </c>
      <c r="D20" s="50">
        <f t="shared" si="28"/>
        <v>772.9</v>
      </c>
      <c r="E20" s="50">
        <f t="shared" si="29"/>
        <v>842.33</v>
      </c>
      <c r="F20" s="50">
        <f t="shared" si="30"/>
        <v>898.66000000000008</v>
      </c>
      <c r="G20" s="50">
        <f t="shared" si="31"/>
        <v>930.1</v>
      </c>
      <c r="H20" s="50">
        <f t="shared" si="32"/>
        <v>1286.42</v>
      </c>
      <c r="I20" s="50">
        <f t="shared" si="33"/>
        <v>1328.3400000000001</v>
      </c>
      <c r="J20" s="50">
        <f t="shared" si="34"/>
        <v>1417.42</v>
      </c>
      <c r="K20" s="50">
        <f t="shared" si="35"/>
        <v>1456.72</v>
      </c>
      <c r="L20" s="50">
        <f t="shared" si="36"/>
        <v>1544.49</v>
      </c>
      <c r="M20" s="50">
        <f t="shared" si="37"/>
        <v>1676.8000000000002</v>
      </c>
      <c r="N20" s="50">
        <f t="shared" si="37"/>
        <v>1747.54</v>
      </c>
      <c r="O20" s="51">
        <v>2.5</v>
      </c>
      <c r="P20" s="67"/>
      <c r="Q20" s="8"/>
      <c r="R20" s="1"/>
      <c r="S20" s="98">
        <v>590</v>
      </c>
      <c r="T20" s="98">
        <v>643</v>
      </c>
      <c r="U20" s="98">
        <v>686</v>
      </c>
      <c r="V20" s="98">
        <v>710</v>
      </c>
      <c r="W20" s="98">
        <v>982</v>
      </c>
      <c r="X20" s="98">
        <v>1014</v>
      </c>
      <c r="Y20" s="98">
        <v>1082</v>
      </c>
      <c r="Z20" s="98">
        <v>1112</v>
      </c>
      <c r="AA20" s="98">
        <v>1179</v>
      </c>
      <c r="AB20" s="98">
        <v>1280</v>
      </c>
      <c r="AC20" s="98">
        <v>1334</v>
      </c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R20" s="1">
        <v>551</v>
      </c>
      <c r="AS20" s="1">
        <v>601</v>
      </c>
      <c r="AT20" s="1">
        <v>641</v>
      </c>
      <c r="AU20" s="1">
        <v>664</v>
      </c>
      <c r="AV20" s="1">
        <v>918</v>
      </c>
      <c r="AW20" s="1">
        <v>948</v>
      </c>
      <c r="AX20" s="1">
        <v>1012</v>
      </c>
      <c r="AY20" s="1">
        <v>1039</v>
      </c>
      <c r="AZ20" s="1">
        <v>1102</v>
      </c>
      <c r="BA20" s="1">
        <v>1196</v>
      </c>
      <c r="BB20" s="1">
        <v>1247</v>
      </c>
      <c r="BC20" s="98">
        <v>465</v>
      </c>
      <c r="BD20" s="98">
        <v>507</v>
      </c>
      <c r="BE20" s="98">
        <v>542</v>
      </c>
      <c r="BF20" s="98">
        <v>561</v>
      </c>
      <c r="BG20" s="98">
        <v>777</v>
      </c>
      <c r="BH20" s="98">
        <v>803</v>
      </c>
      <c r="BI20" s="98">
        <v>858</v>
      </c>
      <c r="BJ20" s="98">
        <v>881</v>
      </c>
      <c r="BK20" s="98">
        <v>935</v>
      </c>
      <c r="BL20" s="98">
        <v>1015</v>
      </c>
      <c r="BM20" s="98">
        <v>1059</v>
      </c>
      <c r="BO20" s="98">
        <v>434</v>
      </c>
      <c r="BP20" s="98">
        <v>473</v>
      </c>
      <c r="BQ20" s="98">
        <v>506</v>
      </c>
      <c r="BR20" s="98">
        <v>524</v>
      </c>
      <c r="BS20" s="98">
        <v>726</v>
      </c>
      <c r="BT20" s="98">
        <v>750</v>
      </c>
      <c r="BU20" s="98">
        <v>801</v>
      </c>
      <c r="BV20" s="98">
        <v>823</v>
      </c>
      <c r="BW20" s="98">
        <v>873</v>
      </c>
      <c r="BX20" s="98">
        <v>948</v>
      </c>
      <c r="BY20" s="98">
        <v>989</v>
      </c>
      <c r="CA20" s="99">
        <f t="shared" si="3"/>
        <v>0.735593220338983</v>
      </c>
      <c r="CB20" s="99">
        <f t="shared" si="4"/>
        <v>0.73561430793157079</v>
      </c>
      <c r="CC20" s="99">
        <f t="shared" si="5"/>
        <v>0.73760932944606417</v>
      </c>
      <c r="CD20" s="99">
        <f t="shared" si="6"/>
        <v>0.73802816901408452</v>
      </c>
      <c r="CE20" s="99">
        <f t="shared" si="7"/>
        <v>0.73930753564154783</v>
      </c>
      <c r="CF20" s="99">
        <f t="shared" si="8"/>
        <v>0.73964497041420119</v>
      </c>
      <c r="CG20" s="99">
        <f t="shared" si="9"/>
        <v>0.74029574861367842</v>
      </c>
      <c r="CH20" s="99">
        <f t="shared" si="10"/>
        <v>0.7401079136690647</v>
      </c>
      <c r="CI20" s="99">
        <f t="shared" si="11"/>
        <v>0.74045801526717558</v>
      </c>
      <c r="CJ20" s="99">
        <f t="shared" si="12"/>
        <v>0.74062499999999998</v>
      </c>
      <c r="CK20" s="99">
        <f t="shared" si="13"/>
        <v>0.74137931034482762</v>
      </c>
      <c r="CM20" s="98">
        <f t="shared" si="14"/>
        <v>125</v>
      </c>
      <c r="CN20" s="98">
        <f t="shared" si="15"/>
        <v>136</v>
      </c>
      <c r="CO20" s="98">
        <f t="shared" si="16"/>
        <v>144</v>
      </c>
      <c r="CP20" s="98">
        <f t="shared" si="17"/>
        <v>149</v>
      </c>
      <c r="CQ20" s="98">
        <f t="shared" si="18"/>
        <v>205</v>
      </c>
      <c r="CR20" s="98">
        <f t="shared" si="19"/>
        <v>211</v>
      </c>
      <c r="CS20" s="98">
        <f t="shared" si="20"/>
        <v>224</v>
      </c>
      <c r="CT20" s="98">
        <f t="shared" si="21"/>
        <v>231</v>
      </c>
      <c r="CU20" s="98">
        <f t="shared" si="22"/>
        <v>244</v>
      </c>
      <c r="CV20" s="98">
        <f t="shared" si="23"/>
        <v>265</v>
      </c>
      <c r="CW20" s="98">
        <f t="shared" si="24"/>
        <v>275</v>
      </c>
    </row>
    <row r="21" spans="1:101" ht="12.75" customHeight="1" x14ac:dyDescent="0.3">
      <c r="A21" s="154"/>
      <c r="B21" s="152"/>
      <c r="C21" s="52">
        <v>3</v>
      </c>
      <c r="D21" s="46">
        <f t="shared" si="28"/>
        <v>842.33</v>
      </c>
      <c r="E21" s="46">
        <f t="shared" si="29"/>
        <v>928.79000000000008</v>
      </c>
      <c r="F21" s="46">
        <f t="shared" si="30"/>
        <v>985.12</v>
      </c>
      <c r="G21" s="46">
        <f t="shared" si="31"/>
        <v>1025.73</v>
      </c>
      <c r="H21" s="46">
        <f t="shared" si="32"/>
        <v>1400.39</v>
      </c>
      <c r="I21" s="46">
        <f t="shared" si="33"/>
        <v>1426.5900000000001</v>
      </c>
      <c r="J21" s="46">
        <f t="shared" si="34"/>
        <v>1551.04</v>
      </c>
      <c r="K21" s="46">
        <f t="shared" si="35"/>
        <v>1616.54</v>
      </c>
      <c r="L21" s="46">
        <f t="shared" si="36"/>
        <v>1714.79</v>
      </c>
      <c r="M21" s="46">
        <f t="shared" si="37"/>
        <v>1848.41</v>
      </c>
      <c r="N21" s="46">
        <f t="shared" si="37"/>
        <v>1915.22</v>
      </c>
      <c r="O21" s="43">
        <v>3</v>
      </c>
      <c r="P21" s="67"/>
      <c r="Q21" s="8"/>
      <c r="R21" s="1"/>
      <c r="S21" s="98">
        <v>643</v>
      </c>
      <c r="T21" s="98">
        <v>709</v>
      </c>
      <c r="U21" s="98">
        <v>752</v>
      </c>
      <c r="V21" s="98">
        <v>783</v>
      </c>
      <c r="W21" s="98">
        <v>1069</v>
      </c>
      <c r="X21" s="98">
        <v>1089</v>
      </c>
      <c r="Y21" s="98">
        <v>1184</v>
      </c>
      <c r="Z21" s="98">
        <v>1234</v>
      </c>
      <c r="AA21" s="98">
        <v>1309</v>
      </c>
      <c r="AB21" s="98">
        <v>1411</v>
      </c>
      <c r="AC21" s="98">
        <v>1462</v>
      </c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R21" s="1">
        <v>601</v>
      </c>
      <c r="AS21" s="1">
        <v>662</v>
      </c>
      <c r="AT21" s="1">
        <v>703</v>
      </c>
      <c r="AU21" s="1">
        <v>732</v>
      </c>
      <c r="AV21" s="1">
        <v>999</v>
      </c>
      <c r="AW21" s="1">
        <v>1017</v>
      </c>
      <c r="AX21" s="1">
        <v>1107</v>
      </c>
      <c r="AY21" s="1">
        <v>1153</v>
      </c>
      <c r="AZ21" s="1">
        <v>1224</v>
      </c>
      <c r="BA21" s="1">
        <v>1319</v>
      </c>
      <c r="BB21" s="1">
        <v>1366</v>
      </c>
      <c r="BC21" s="98">
        <v>507</v>
      </c>
      <c r="BD21" s="98">
        <v>560</v>
      </c>
      <c r="BE21" s="98">
        <v>594</v>
      </c>
      <c r="BF21" s="98">
        <v>619</v>
      </c>
      <c r="BG21" s="98">
        <v>847</v>
      </c>
      <c r="BH21" s="98">
        <v>863</v>
      </c>
      <c r="BI21" s="98">
        <v>939</v>
      </c>
      <c r="BJ21" s="98">
        <v>978</v>
      </c>
      <c r="BK21" s="98">
        <v>1039</v>
      </c>
      <c r="BL21" s="98">
        <v>1120</v>
      </c>
      <c r="BM21" s="98">
        <v>1161</v>
      </c>
      <c r="BO21" s="98">
        <v>473</v>
      </c>
      <c r="BP21" s="98">
        <v>523</v>
      </c>
      <c r="BQ21" s="98">
        <v>555</v>
      </c>
      <c r="BR21" s="98">
        <v>578</v>
      </c>
      <c r="BS21" s="98">
        <v>791</v>
      </c>
      <c r="BT21" s="98">
        <v>806</v>
      </c>
      <c r="BU21" s="98">
        <v>877</v>
      </c>
      <c r="BV21" s="98">
        <v>914</v>
      </c>
      <c r="BW21" s="98">
        <v>971</v>
      </c>
      <c r="BX21" s="98">
        <v>1046</v>
      </c>
      <c r="BY21" s="98">
        <v>1085</v>
      </c>
      <c r="CA21" s="99">
        <f t="shared" si="3"/>
        <v>0.73561430793157079</v>
      </c>
      <c r="CB21" s="99">
        <f t="shared" si="4"/>
        <v>0.73765867418899855</v>
      </c>
      <c r="CC21" s="99">
        <f t="shared" si="5"/>
        <v>0.73803191489361697</v>
      </c>
      <c r="CD21" s="99">
        <f t="shared" si="6"/>
        <v>0.73818646232439333</v>
      </c>
      <c r="CE21" s="99">
        <f t="shared" si="7"/>
        <v>0.73994387277829743</v>
      </c>
      <c r="CF21" s="99">
        <f t="shared" si="8"/>
        <v>0.74012855831037649</v>
      </c>
      <c r="CG21" s="99">
        <f t="shared" si="9"/>
        <v>0.74070945945945943</v>
      </c>
      <c r="CH21" s="99">
        <f t="shared" si="10"/>
        <v>0.74068071312803885</v>
      </c>
      <c r="CI21" s="99">
        <f t="shared" si="11"/>
        <v>0.74178762414056532</v>
      </c>
      <c r="CJ21" s="99">
        <f t="shared" si="12"/>
        <v>0.74131821403260101</v>
      </c>
      <c r="CK21" s="99">
        <f t="shared" si="13"/>
        <v>0.74213406292749662</v>
      </c>
      <c r="CM21" s="98">
        <f t="shared" si="14"/>
        <v>136</v>
      </c>
      <c r="CN21" s="98">
        <f t="shared" si="15"/>
        <v>149</v>
      </c>
      <c r="CO21" s="98">
        <f t="shared" si="16"/>
        <v>158</v>
      </c>
      <c r="CP21" s="98">
        <f t="shared" si="17"/>
        <v>164</v>
      </c>
      <c r="CQ21" s="98">
        <f t="shared" si="18"/>
        <v>222</v>
      </c>
      <c r="CR21" s="98">
        <f t="shared" si="19"/>
        <v>226</v>
      </c>
      <c r="CS21" s="98">
        <f t="shared" si="20"/>
        <v>245</v>
      </c>
      <c r="CT21" s="98">
        <f t="shared" si="21"/>
        <v>256</v>
      </c>
      <c r="CU21" s="98">
        <f t="shared" si="22"/>
        <v>270</v>
      </c>
      <c r="CV21" s="98">
        <f t="shared" si="23"/>
        <v>291</v>
      </c>
      <c r="CW21" s="98">
        <f t="shared" si="24"/>
        <v>301</v>
      </c>
    </row>
    <row r="22" spans="1:101" ht="12.75" customHeight="1" x14ac:dyDescent="0.3">
      <c r="A22" s="154"/>
      <c r="B22" s="152"/>
      <c r="C22" s="49">
        <v>3.5</v>
      </c>
      <c r="D22" s="50">
        <f t="shared" si="28"/>
        <v>911.76</v>
      </c>
      <c r="E22" s="50">
        <f t="shared" si="29"/>
        <v>1012.63</v>
      </c>
      <c r="F22" s="50">
        <f t="shared" si="30"/>
        <v>1072.8900000000001</v>
      </c>
      <c r="G22" s="50">
        <f t="shared" si="31"/>
        <v>1123.98</v>
      </c>
      <c r="H22" s="50">
        <f t="shared" si="32"/>
        <v>1514.3600000000001</v>
      </c>
      <c r="I22" s="50">
        <f t="shared" si="33"/>
        <v>1537.94</v>
      </c>
      <c r="J22" s="50">
        <f t="shared" si="34"/>
        <v>1678.1100000000001</v>
      </c>
      <c r="K22" s="50">
        <f t="shared" si="35"/>
        <v>1752.78</v>
      </c>
      <c r="L22" s="50">
        <f t="shared" si="36"/>
        <v>1866.75</v>
      </c>
      <c r="M22" s="50">
        <f t="shared" si="37"/>
        <v>2014.78</v>
      </c>
      <c r="N22" s="50">
        <f t="shared" si="37"/>
        <v>2088.14</v>
      </c>
      <c r="O22" s="51">
        <v>3.5</v>
      </c>
      <c r="P22" s="67"/>
      <c r="Q22" s="8"/>
      <c r="R22" s="1"/>
      <c r="S22" s="98">
        <v>696</v>
      </c>
      <c r="T22" s="98">
        <v>773</v>
      </c>
      <c r="U22" s="98">
        <v>819</v>
      </c>
      <c r="V22" s="98">
        <v>858</v>
      </c>
      <c r="W22" s="98">
        <v>1156</v>
      </c>
      <c r="X22" s="98">
        <v>1174</v>
      </c>
      <c r="Y22" s="98">
        <v>1281</v>
      </c>
      <c r="Z22" s="98">
        <v>1338</v>
      </c>
      <c r="AA22" s="98">
        <v>1425</v>
      </c>
      <c r="AB22" s="98">
        <v>1538</v>
      </c>
      <c r="AC22" s="98">
        <v>1594</v>
      </c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R22" s="1">
        <v>651</v>
      </c>
      <c r="AS22" s="1">
        <v>723</v>
      </c>
      <c r="AT22" s="1">
        <v>766</v>
      </c>
      <c r="AU22" s="1">
        <v>802</v>
      </c>
      <c r="AV22" s="1">
        <v>1080</v>
      </c>
      <c r="AW22" s="1">
        <v>1097</v>
      </c>
      <c r="AX22" s="1">
        <v>1197</v>
      </c>
      <c r="AY22" s="1">
        <v>1250</v>
      </c>
      <c r="AZ22" s="1">
        <v>1332</v>
      </c>
      <c r="BA22" s="1">
        <v>1437</v>
      </c>
      <c r="BB22" s="1">
        <v>1489</v>
      </c>
      <c r="BC22" s="98">
        <v>550</v>
      </c>
      <c r="BD22" s="98">
        <v>611</v>
      </c>
      <c r="BE22" s="98">
        <v>648</v>
      </c>
      <c r="BF22" s="98">
        <v>679</v>
      </c>
      <c r="BG22" s="98">
        <v>916</v>
      </c>
      <c r="BH22" s="98">
        <v>931</v>
      </c>
      <c r="BI22" s="98">
        <v>1016</v>
      </c>
      <c r="BJ22" s="98">
        <v>1062</v>
      </c>
      <c r="BK22" s="98">
        <v>1131</v>
      </c>
      <c r="BL22" s="98">
        <v>1221</v>
      </c>
      <c r="BM22" s="98">
        <v>1265</v>
      </c>
      <c r="BO22" s="98">
        <v>514</v>
      </c>
      <c r="BP22" s="98">
        <v>571</v>
      </c>
      <c r="BQ22" s="98">
        <v>605</v>
      </c>
      <c r="BR22" s="98">
        <v>634</v>
      </c>
      <c r="BS22" s="98">
        <v>856</v>
      </c>
      <c r="BT22" s="98">
        <v>870</v>
      </c>
      <c r="BU22" s="98">
        <v>949</v>
      </c>
      <c r="BV22" s="98">
        <v>992</v>
      </c>
      <c r="BW22" s="98">
        <v>1057</v>
      </c>
      <c r="BX22" s="98">
        <v>1141</v>
      </c>
      <c r="BY22" s="98">
        <v>1182</v>
      </c>
      <c r="CA22" s="99">
        <f t="shared" si="3"/>
        <v>0.7385057471264368</v>
      </c>
      <c r="CB22" s="99">
        <f t="shared" si="4"/>
        <v>0.73868046571798185</v>
      </c>
      <c r="CC22" s="99">
        <f t="shared" si="5"/>
        <v>0.73870573870573875</v>
      </c>
      <c r="CD22" s="99">
        <f t="shared" si="6"/>
        <v>0.73892773892773889</v>
      </c>
      <c r="CE22" s="99">
        <f t="shared" si="7"/>
        <v>0.74048442906574397</v>
      </c>
      <c r="CF22" s="99">
        <f t="shared" si="8"/>
        <v>0.74105621805792166</v>
      </c>
      <c r="CG22" s="99">
        <f t="shared" si="9"/>
        <v>0.74082747853239661</v>
      </c>
      <c r="CH22" s="99">
        <f t="shared" si="10"/>
        <v>0.74140508221225709</v>
      </c>
      <c r="CI22" s="99">
        <f t="shared" si="11"/>
        <v>0.74175438596491228</v>
      </c>
      <c r="CJ22" s="99">
        <f t="shared" si="12"/>
        <v>0.74187256176853056</v>
      </c>
      <c r="CK22" s="99">
        <f t="shared" si="13"/>
        <v>0.74153074027603516</v>
      </c>
      <c r="CM22" s="98">
        <f t="shared" si="14"/>
        <v>146</v>
      </c>
      <c r="CN22" s="98">
        <f t="shared" si="15"/>
        <v>162</v>
      </c>
      <c r="CO22" s="98">
        <f t="shared" si="16"/>
        <v>171</v>
      </c>
      <c r="CP22" s="98">
        <f t="shared" si="17"/>
        <v>179</v>
      </c>
      <c r="CQ22" s="98">
        <f t="shared" si="18"/>
        <v>240</v>
      </c>
      <c r="CR22" s="98">
        <f t="shared" si="19"/>
        <v>243</v>
      </c>
      <c r="CS22" s="98">
        <f t="shared" si="20"/>
        <v>265</v>
      </c>
      <c r="CT22" s="98">
        <f t="shared" si="21"/>
        <v>276</v>
      </c>
      <c r="CU22" s="98">
        <f t="shared" si="22"/>
        <v>294</v>
      </c>
      <c r="CV22" s="98">
        <f t="shared" si="23"/>
        <v>317</v>
      </c>
      <c r="CW22" s="98">
        <f t="shared" si="24"/>
        <v>329</v>
      </c>
    </row>
    <row r="23" spans="1:101" ht="12.75" customHeight="1" x14ac:dyDescent="0.3">
      <c r="A23" s="154"/>
      <c r="B23" s="152"/>
      <c r="C23" s="52">
        <v>4</v>
      </c>
      <c r="D23" s="46">
        <f t="shared" si="28"/>
        <v>986.43000000000006</v>
      </c>
      <c r="E23" s="46">
        <f t="shared" si="29"/>
        <v>1093.8500000000001</v>
      </c>
      <c r="F23" s="46">
        <f t="shared" si="30"/>
        <v>1160.6600000000001</v>
      </c>
      <c r="G23" s="46">
        <f t="shared" si="31"/>
        <v>1219.6100000000001</v>
      </c>
      <c r="H23" s="46">
        <f t="shared" si="32"/>
        <v>1629.64</v>
      </c>
      <c r="I23" s="46">
        <f t="shared" si="33"/>
        <v>1655.8400000000001</v>
      </c>
      <c r="J23" s="46">
        <f t="shared" si="34"/>
        <v>1802.5600000000002</v>
      </c>
      <c r="K23" s="46">
        <f t="shared" si="35"/>
        <v>1889.02</v>
      </c>
      <c r="L23" s="46">
        <f t="shared" si="36"/>
        <v>2016.0900000000001</v>
      </c>
      <c r="M23" s="46">
        <f t="shared" si="37"/>
        <v>2182.46</v>
      </c>
      <c r="N23" s="46">
        <f t="shared" si="37"/>
        <v>2255.8200000000002</v>
      </c>
      <c r="O23" s="43">
        <v>4</v>
      </c>
      <c r="P23" s="67"/>
      <c r="Q23" s="8"/>
      <c r="R23" s="1"/>
      <c r="S23" s="98">
        <v>753</v>
      </c>
      <c r="T23" s="98">
        <v>835</v>
      </c>
      <c r="U23" s="98">
        <v>886</v>
      </c>
      <c r="V23" s="98">
        <v>931</v>
      </c>
      <c r="W23" s="98">
        <v>1244</v>
      </c>
      <c r="X23" s="98">
        <v>1264</v>
      </c>
      <c r="Y23" s="98">
        <v>1376</v>
      </c>
      <c r="Z23" s="98">
        <v>1442</v>
      </c>
      <c r="AA23" s="98">
        <v>1539</v>
      </c>
      <c r="AB23" s="98">
        <v>1666</v>
      </c>
      <c r="AC23" s="98">
        <v>1722</v>
      </c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R23" s="1">
        <v>704</v>
      </c>
      <c r="AS23" s="1">
        <v>781</v>
      </c>
      <c r="AT23" s="1">
        <v>828</v>
      </c>
      <c r="AU23" s="1">
        <v>870</v>
      </c>
      <c r="AV23" s="1">
        <v>1162</v>
      </c>
      <c r="AW23" s="1">
        <v>1181</v>
      </c>
      <c r="AX23" s="1">
        <v>1286</v>
      </c>
      <c r="AY23" s="1">
        <v>1348</v>
      </c>
      <c r="AZ23" s="1">
        <v>1438</v>
      </c>
      <c r="BA23" s="1">
        <v>1557</v>
      </c>
      <c r="BB23" s="1">
        <v>1609</v>
      </c>
      <c r="BC23" s="98">
        <v>595</v>
      </c>
      <c r="BD23" s="98">
        <v>661</v>
      </c>
      <c r="BE23" s="98">
        <v>701</v>
      </c>
      <c r="BF23" s="98">
        <v>737</v>
      </c>
      <c r="BG23" s="98">
        <v>986</v>
      </c>
      <c r="BH23" s="98">
        <v>1002</v>
      </c>
      <c r="BI23" s="98">
        <v>1092</v>
      </c>
      <c r="BJ23" s="98">
        <v>1145</v>
      </c>
      <c r="BK23" s="98">
        <v>1222</v>
      </c>
      <c r="BL23" s="98">
        <v>1323</v>
      </c>
      <c r="BM23" s="98">
        <v>1367</v>
      </c>
      <c r="BO23" s="98">
        <v>556</v>
      </c>
      <c r="BP23" s="98">
        <v>617</v>
      </c>
      <c r="BQ23" s="98">
        <v>655</v>
      </c>
      <c r="BR23" s="98">
        <v>688</v>
      </c>
      <c r="BS23" s="98">
        <v>921</v>
      </c>
      <c r="BT23" s="98">
        <v>936</v>
      </c>
      <c r="BU23" s="98">
        <v>1020</v>
      </c>
      <c r="BV23" s="98">
        <v>1070</v>
      </c>
      <c r="BW23" s="98">
        <v>1142</v>
      </c>
      <c r="BX23" s="98">
        <v>1236</v>
      </c>
      <c r="BY23" s="98">
        <v>1277</v>
      </c>
      <c r="CA23" s="99">
        <f t="shared" si="3"/>
        <v>0.73837981407702524</v>
      </c>
      <c r="CB23" s="99">
        <f t="shared" si="4"/>
        <v>0.73892215568862274</v>
      </c>
      <c r="CC23" s="99">
        <f t="shared" si="5"/>
        <v>0.73927765237020315</v>
      </c>
      <c r="CD23" s="99">
        <f t="shared" si="6"/>
        <v>0.73899033297529537</v>
      </c>
      <c r="CE23" s="99">
        <f t="shared" si="7"/>
        <v>0.74035369774919613</v>
      </c>
      <c r="CF23" s="99">
        <f t="shared" si="8"/>
        <v>0.740506329113924</v>
      </c>
      <c r="CG23" s="99">
        <f t="shared" si="9"/>
        <v>0.74127906976744184</v>
      </c>
      <c r="CH23" s="99">
        <f t="shared" si="10"/>
        <v>0.7420249653259362</v>
      </c>
      <c r="CI23" s="99">
        <f t="shared" si="11"/>
        <v>0.74204028589993498</v>
      </c>
      <c r="CJ23" s="99">
        <f t="shared" si="12"/>
        <v>0.74189675870348137</v>
      </c>
      <c r="CK23" s="99">
        <f t="shared" si="13"/>
        <v>0.7415795586527294</v>
      </c>
      <c r="CM23" s="98">
        <f t="shared" si="14"/>
        <v>158</v>
      </c>
      <c r="CN23" s="98">
        <f t="shared" si="15"/>
        <v>174</v>
      </c>
      <c r="CO23" s="98">
        <f t="shared" si="16"/>
        <v>185</v>
      </c>
      <c r="CP23" s="98">
        <f t="shared" si="17"/>
        <v>194</v>
      </c>
      <c r="CQ23" s="98">
        <f t="shared" si="18"/>
        <v>258</v>
      </c>
      <c r="CR23" s="98">
        <f t="shared" si="19"/>
        <v>262</v>
      </c>
      <c r="CS23" s="98">
        <f t="shared" si="20"/>
        <v>284</v>
      </c>
      <c r="CT23" s="98">
        <f t="shared" si="21"/>
        <v>297</v>
      </c>
      <c r="CU23" s="98">
        <f t="shared" si="22"/>
        <v>317</v>
      </c>
      <c r="CV23" s="98">
        <f t="shared" si="23"/>
        <v>343</v>
      </c>
      <c r="CW23" s="98">
        <f t="shared" si="24"/>
        <v>355</v>
      </c>
    </row>
    <row r="24" spans="1:101" ht="12.75" customHeight="1" x14ac:dyDescent="0.3">
      <c r="A24" s="154"/>
      <c r="B24" s="152"/>
      <c r="C24" s="49">
        <v>4.5</v>
      </c>
      <c r="D24" s="50">
        <f t="shared" si="28"/>
        <v>1059.79</v>
      </c>
      <c r="E24" s="50">
        <f t="shared" si="29"/>
        <v>1175.07</v>
      </c>
      <c r="F24" s="50">
        <f t="shared" si="30"/>
        <v>1247.1200000000001</v>
      </c>
      <c r="G24" s="50">
        <f t="shared" si="31"/>
        <v>1316.55</v>
      </c>
      <c r="H24" s="50">
        <f t="shared" si="32"/>
        <v>1743.6100000000001</v>
      </c>
      <c r="I24" s="50">
        <f t="shared" si="33"/>
        <v>1771.1200000000001</v>
      </c>
      <c r="J24" s="50">
        <f t="shared" si="34"/>
        <v>1927.01</v>
      </c>
      <c r="K24" s="50">
        <f t="shared" si="35"/>
        <v>2027.88</v>
      </c>
      <c r="L24" s="50">
        <f t="shared" si="36"/>
        <v>2168.0500000000002</v>
      </c>
      <c r="M24" s="50">
        <f t="shared" si="37"/>
        <v>2347.52</v>
      </c>
      <c r="N24" s="50">
        <f t="shared" si="37"/>
        <v>2426.12</v>
      </c>
      <c r="O24" s="51">
        <v>4.5</v>
      </c>
      <c r="P24" s="67"/>
      <c r="Q24" s="8"/>
      <c r="R24" s="1"/>
      <c r="S24" s="98">
        <v>809</v>
      </c>
      <c r="T24" s="98">
        <v>897</v>
      </c>
      <c r="U24" s="98">
        <v>952</v>
      </c>
      <c r="V24" s="98">
        <v>1005</v>
      </c>
      <c r="W24" s="98">
        <v>1331</v>
      </c>
      <c r="X24" s="98">
        <v>1352</v>
      </c>
      <c r="Y24" s="98">
        <v>1471</v>
      </c>
      <c r="Z24" s="98">
        <v>1548</v>
      </c>
      <c r="AA24" s="98">
        <v>1655</v>
      </c>
      <c r="AB24" s="98">
        <v>1792</v>
      </c>
      <c r="AC24" s="98">
        <v>1852</v>
      </c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R24" s="1">
        <v>756</v>
      </c>
      <c r="AS24" s="1">
        <v>839</v>
      </c>
      <c r="AT24" s="1">
        <v>890</v>
      </c>
      <c r="AU24" s="1">
        <v>940</v>
      </c>
      <c r="AV24" s="1">
        <v>1244</v>
      </c>
      <c r="AW24" s="1">
        <v>1263</v>
      </c>
      <c r="AX24" s="1">
        <v>1375</v>
      </c>
      <c r="AY24" s="1">
        <v>1447</v>
      </c>
      <c r="AZ24" s="1">
        <v>1546</v>
      </c>
      <c r="BA24" s="1">
        <v>1675</v>
      </c>
      <c r="BB24" s="1">
        <v>1731</v>
      </c>
      <c r="BC24" s="98">
        <v>640</v>
      </c>
      <c r="BD24" s="98">
        <v>710</v>
      </c>
      <c r="BE24" s="98">
        <v>754</v>
      </c>
      <c r="BF24" s="98">
        <v>796</v>
      </c>
      <c r="BG24" s="98">
        <v>1056</v>
      </c>
      <c r="BH24" s="98">
        <v>1072</v>
      </c>
      <c r="BI24" s="98">
        <v>1167</v>
      </c>
      <c r="BJ24" s="98">
        <v>1229</v>
      </c>
      <c r="BK24" s="98">
        <v>1314</v>
      </c>
      <c r="BL24" s="98">
        <v>1424</v>
      </c>
      <c r="BM24" s="98">
        <v>1471</v>
      </c>
      <c r="BO24" s="98">
        <v>598</v>
      </c>
      <c r="BP24" s="98">
        <v>663</v>
      </c>
      <c r="BQ24" s="98">
        <v>704</v>
      </c>
      <c r="BR24" s="98">
        <v>743</v>
      </c>
      <c r="BS24" s="98">
        <v>986</v>
      </c>
      <c r="BT24" s="98">
        <v>1001</v>
      </c>
      <c r="BU24" s="98">
        <v>1090</v>
      </c>
      <c r="BV24" s="98">
        <v>1148</v>
      </c>
      <c r="BW24" s="98">
        <v>1228</v>
      </c>
      <c r="BX24" s="98">
        <v>1330</v>
      </c>
      <c r="BY24" s="98">
        <v>1374</v>
      </c>
      <c r="CA24" s="99">
        <f t="shared" si="3"/>
        <v>0.73918417799752778</v>
      </c>
      <c r="CB24" s="99">
        <f t="shared" si="4"/>
        <v>0.73913043478260865</v>
      </c>
      <c r="CC24" s="99">
        <f t="shared" si="5"/>
        <v>0.73949579831932777</v>
      </c>
      <c r="CD24" s="99">
        <f t="shared" si="6"/>
        <v>0.73930348258706469</v>
      </c>
      <c r="CE24" s="99">
        <f t="shared" si="7"/>
        <v>0.74079639368895567</v>
      </c>
      <c r="CF24" s="99">
        <f t="shared" si="8"/>
        <v>0.74038461538461542</v>
      </c>
      <c r="CG24" s="99">
        <f t="shared" si="9"/>
        <v>0.74099252209381372</v>
      </c>
      <c r="CH24" s="99">
        <f t="shared" si="10"/>
        <v>0.74160206718346255</v>
      </c>
      <c r="CI24" s="99">
        <f t="shared" si="11"/>
        <v>0.74199395770392751</v>
      </c>
      <c r="CJ24" s="99">
        <f t="shared" si="12"/>
        <v>0.7421875</v>
      </c>
      <c r="CK24" s="99">
        <f t="shared" si="13"/>
        <v>0.74190064794816413</v>
      </c>
      <c r="CM24" s="98">
        <f t="shared" si="14"/>
        <v>169</v>
      </c>
      <c r="CN24" s="98">
        <f t="shared" si="15"/>
        <v>187</v>
      </c>
      <c r="CO24" s="98">
        <f t="shared" si="16"/>
        <v>198</v>
      </c>
      <c r="CP24" s="98">
        <f t="shared" si="17"/>
        <v>209</v>
      </c>
      <c r="CQ24" s="98">
        <f t="shared" si="18"/>
        <v>275</v>
      </c>
      <c r="CR24" s="98">
        <f t="shared" si="19"/>
        <v>280</v>
      </c>
      <c r="CS24" s="98">
        <f t="shared" si="20"/>
        <v>304</v>
      </c>
      <c r="CT24" s="98">
        <f t="shared" si="21"/>
        <v>319</v>
      </c>
      <c r="CU24" s="98">
        <f t="shared" si="22"/>
        <v>341</v>
      </c>
      <c r="CV24" s="98">
        <f t="shared" si="23"/>
        <v>368</v>
      </c>
      <c r="CW24" s="98">
        <f t="shared" si="24"/>
        <v>381</v>
      </c>
    </row>
    <row r="25" spans="1:101" ht="12.75" customHeight="1" x14ac:dyDescent="0.3">
      <c r="A25" s="154"/>
      <c r="B25" s="152"/>
      <c r="C25" s="52">
        <v>5</v>
      </c>
      <c r="D25" s="46">
        <f t="shared" si="28"/>
        <v>1134.46</v>
      </c>
      <c r="E25" s="46">
        <f t="shared" si="29"/>
        <v>1254.98</v>
      </c>
      <c r="F25" s="46">
        <f t="shared" si="30"/>
        <v>1333.5800000000002</v>
      </c>
      <c r="G25" s="46">
        <f t="shared" si="31"/>
        <v>1409.56</v>
      </c>
      <c r="H25" s="46">
        <f t="shared" si="32"/>
        <v>1860.2</v>
      </c>
      <c r="I25" s="46">
        <f t="shared" si="33"/>
        <v>1885.0900000000001</v>
      </c>
      <c r="J25" s="46">
        <f t="shared" si="34"/>
        <v>2050.15</v>
      </c>
      <c r="K25" s="46">
        <f t="shared" si="35"/>
        <v>2164.12</v>
      </c>
      <c r="L25" s="46">
        <f t="shared" si="36"/>
        <v>2318.7000000000003</v>
      </c>
      <c r="M25" s="46">
        <f t="shared" si="37"/>
        <v>2512.58</v>
      </c>
      <c r="N25" s="46">
        <f t="shared" si="37"/>
        <v>2591.1800000000003</v>
      </c>
      <c r="O25" s="43">
        <v>5</v>
      </c>
      <c r="P25" s="67"/>
      <c r="Q25" s="8"/>
      <c r="R25" s="1"/>
      <c r="S25" s="98">
        <v>866</v>
      </c>
      <c r="T25" s="98">
        <v>958</v>
      </c>
      <c r="U25" s="98">
        <v>1018</v>
      </c>
      <c r="V25" s="98">
        <v>1076</v>
      </c>
      <c r="W25" s="98">
        <v>1420</v>
      </c>
      <c r="X25" s="98">
        <v>1439</v>
      </c>
      <c r="Y25" s="98">
        <v>1565</v>
      </c>
      <c r="Z25" s="98">
        <v>1652</v>
      </c>
      <c r="AA25" s="98">
        <v>1770</v>
      </c>
      <c r="AB25" s="98">
        <v>1918</v>
      </c>
      <c r="AC25" s="98">
        <v>1978</v>
      </c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R25" s="1">
        <v>810</v>
      </c>
      <c r="AS25" s="1">
        <v>896</v>
      </c>
      <c r="AT25" s="1">
        <v>951</v>
      </c>
      <c r="AU25" s="1">
        <v>1006</v>
      </c>
      <c r="AV25" s="1">
        <v>1327</v>
      </c>
      <c r="AW25" s="1">
        <v>1344</v>
      </c>
      <c r="AX25" s="1">
        <v>1463</v>
      </c>
      <c r="AY25" s="1">
        <v>1544</v>
      </c>
      <c r="AZ25" s="1">
        <v>1654</v>
      </c>
      <c r="BA25" s="1">
        <v>1792</v>
      </c>
      <c r="BB25" s="1">
        <v>1849</v>
      </c>
      <c r="BC25" s="98">
        <v>685</v>
      </c>
      <c r="BD25" s="98">
        <v>759</v>
      </c>
      <c r="BE25" s="98">
        <v>806</v>
      </c>
      <c r="BF25" s="98">
        <v>853</v>
      </c>
      <c r="BG25" s="98">
        <v>1127</v>
      </c>
      <c r="BH25" s="98">
        <v>1142</v>
      </c>
      <c r="BI25" s="98">
        <v>1243</v>
      </c>
      <c r="BJ25" s="98">
        <v>1312</v>
      </c>
      <c r="BK25" s="98">
        <v>1406</v>
      </c>
      <c r="BL25" s="98">
        <v>1524</v>
      </c>
      <c r="BM25" s="98">
        <v>1572</v>
      </c>
      <c r="BO25" s="98">
        <v>640</v>
      </c>
      <c r="BP25" s="98">
        <v>709</v>
      </c>
      <c r="BQ25" s="98">
        <v>753</v>
      </c>
      <c r="BR25" s="98">
        <v>797</v>
      </c>
      <c r="BS25" s="98">
        <v>1053</v>
      </c>
      <c r="BT25" s="98">
        <v>1067</v>
      </c>
      <c r="BU25" s="98">
        <v>1161</v>
      </c>
      <c r="BV25" s="98">
        <v>1226</v>
      </c>
      <c r="BW25" s="98">
        <v>1314</v>
      </c>
      <c r="BX25" s="98">
        <v>1424</v>
      </c>
      <c r="BY25" s="98">
        <v>1469</v>
      </c>
      <c r="CA25" s="99">
        <f t="shared" si="3"/>
        <v>0.73903002309468824</v>
      </c>
      <c r="CB25" s="99">
        <f t="shared" si="4"/>
        <v>0.74008350730688932</v>
      </c>
      <c r="CC25" s="99">
        <f t="shared" si="5"/>
        <v>0.73968565815324161</v>
      </c>
      <c r="CD25" s="99">
        <f t="shared" si="6"/>
        <v>0.74070631970260226</v>
      </c>
      <c r="CE25" s="99">
        <f t="shared" si="7"/>
        <v>0.7415492957746479</v>
      </c>
      <c r="CF25" s="99">
        <f t="shared" si="8"/>
        <v>0.74148714384989578</v>
      </c>
      <c r="CG25" s="99">
        <f t="shared" si="9"/>
        <v>0.74185303514376999</v>
      </c>
      <c r="CH25" s="99">
        <f t="shared" si="10"/>
        <v>0.74213075060532685</v>
      </c>
      <c r="CI25" s="99">
        <f t="shared" si="11"/>
        <v>0.74237288135593216</v>
      </c>
      <c r="CJ25" s="99">
        <f t="shared" si="12"/>
        <v>0.74244004171011468</v>
      </c>
      <c r="CK25" s="99">
        <f t="shared" si="13"/>
        <v>0.74266936299292219</v>
      </c>
      <c r="CM25" s="98">
        <f t="shared" si="14"/>
        <v>181</v>
      </c>
      <c r="CN25" s="98">
        <f t="shared" si="15"/>
        <v>199</v>
      </c>
      <c r="CO25" s="98">
        <f t="shared" si="16"/>
        <v>212</v>
      </c>
      <c r="CP25" s="98">
        <f t="shared" si="17"/>
        <v>223</v>
      </c>
      <c r="CQ25" s="98">
        <f t="shared" si="18"/>
        <v>293</v>
      </c>
      <c r="CR25" s="98">
        <f t="shared" si="19"/>
        <v>297</v>
      </c>
      <c r="CS25" s="98">
        <f t="shared" si="20"/>
        <v>322</v>
      </c>
      <c r="CT25" s="98">
        <f t="shared" si="21"/>
        <v>340</v>
      </c>
      <c r="CU25" s="98">
        <f t="shared" si="22"/>
        <v>364</v>
      </c>
      <c r="CV25" s="98">
        <f t="shared" si="23"/>
        <v>394</v>
      </c>
      <c r="CW25" s="98">
        <f t="shared" si="24"/>
        <v>406</v>
      </c>
    </row>
    <row r="26" spans="1:101" ht="12.75" customHeight="1" x14ac:dyDescent="0.3">
      <c r="A26" s="154"/>
      <c r="B26" s="152"/>
      <c r="C26" s="49">
        <v>5.5</v>
      </c>
      <c r="D26" s="50">
        <f t="shared" si="28"/>
        <v>1168.52</v>
      </c>
      <c r="E26" s="50">
        <f t="shared" si="29"/>
        <v>1302.1400000000001</v>
      </c>
      <c r="F26" s="50">
        <f t="shared" si="30"/>
        <v>1388.6000000000001</v>
      </c>
      <c r="G26" s="50">
        <f t="shared" si="31"/>
        <v>1544.49</v>
      </c>
      <c r="H26" s="50">
        <f t="shared" si="32"/>
        <v>1923.0800000000002</v>
      </c>
      <c r="I26" s="50">
        <f t="shared" si="33"/>
        <v>1953.21</v>
      </c>
      <c r="J26" s="50">
        <f t="shared" si="34"/>
        <v>2131.37</v>
      </c>
      <c r="K26" s="50">
        <f t="shared" si="35"/>
        <v>2257.13</v>
      </c>
      <c r="L26" s="50">
        <f t="shared" si="36"/>
        <v>2419.5700000000002</v>
      </c>
      <c r="M26" s="50">
        <f t="shared" si="37"/>
        <v>2614.7600000000002</v>
      </c>
      <c r="N26" s="50">
        <f t="shared" si="37"/>
        <v>2698.6</v>
      </c>
      <c r="O26" s="51">
        <v>5.5</v>
      </c>
      <c r="P26" s="67"/>
      <c r="Q26" s="8"/>
      <c r="R26" s="1"/>
      <c r="S26" s="98">
        <v>892</v>
      </c>
      <c r="T26" s="98">
        <v>994</v>
      </c>
      <c r="U26" s="98">
        <v>1060</v>
      </c>
      <c r="V26" s="98">
        <v>1179</v>
      </c>
      <c r="W26" s="98">
        <v>1468</v>
      </c>
      <c r="X26" s="98">
        <v>1491</v>
      </c>
      <c r="Y26" s="98">
        <v>1627</v>
      </c>
      <c r="Z26" s="98">
        <v>1723</v>
      </c>
      <c r="AA26" s="98">
        <v>1847</v>
      </c>
      <c r="AB26" s="98">
        <v>1996</v>
      </c>
      <c r="AC26" s="98">
        <v>2060</v>
      </c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R26" s="1">
        <v>834</v>
      </c>
      <c r="AS26" s="1">
        <v>929</v>
      </c>
      <c r="AT26" s="1">
        <v>991</v>
      </c>
      <c r="AU26" s="1">
        <v>1102</v>
      </c>
      <c r="AV26" s="1">
        <v>1372</v>
      </c>
      <c r="AW26" s="1">
        <v>1393</v>
      </c>
      <c r="AX26" s="1">
        <v>1521</v>
      </c>
      <c r="AY26" s="1">
        <v>1610</v>
      </c>
      <c r="AZ26" s="1">
        <v>1726</v>
      </c>
      <c r="BA26" s="1">
        <v>1865</v>
      </c>
      <c r="BB26" s="1">
        <v>1926</v>
      </c>
      <c r="BC26" s="98">
        <v>706</v>
      </c>
      <c r="BD26" s="98">
        <v>787</v>
      </c>
      <c r="BE26" s="98">
        <v>840</v>
      </c>
      <c r="BF26" s="98">
        <v>935</v>
      </c>
      <c r="BG26" s="98">
        <v>1165</v>
      </c>
      <c r="BH26" s="98">
        <v>1183</v>
      </c>
      <c r="BI26" s="98">
        <v>1292</v>
      </c>
      <c r="BJ26" s="98">
        <v>1368</v>
      </c>
      <c r="BK26" s="98">
        <v>1467</v>
      </c>
      <c r="BL26" s="98">
        <v>1586</v>
      </c>
      <c r="BM26" s="98">
        <v>1638</v>
      </c>
      <c r="BO26" s="98">
        <v>659</v>
      </c>
      <c r="BP26" s="98">
        <v>735</v>
      </c>
      <c r="BQ26" s="98">
        <v>785</v>
      </c>
      <c r="BR26" s="98">
        <v>873</v>
      </c>
      <c r="BS26" s="98">
        <v>1088</v>
      </c>
      <c r="BT26" s="98">
        <v>1105</v>
      </c>
      <c r="BU26" s="98">
        <v>1207</v>
      </c>
      <c r="BV26" s="98">
        <v>1278</v>
      </c>
      <c r="BW26" s="98">
        <v>1371</v>
      </c>
      <c r="BX26" s="98">
        <v>1482</v>
      </c>
      <c r="BY26" s="98">
        <v>1530</v>
      </c>
      <c r="CA26" s="99">
        <f t="shared" si="3"/>
        <v>0.7387892376681614</v>
      </c>
      <c r="CB26" s="99">
        <f t="shared" si="4"/>
        <v>0.73943661971830987</v>
      </c>
      <c r="CC26" s="99">
        <f t="shared" si="5"/>
        <v>0.74056603773584906</v>
      </c>
      <c r="CD26" s="99">
        <f t="shared" si="6"/>
        <v>0.74045801526717558</v>
      </c>
      <c r="CE26" s="99">
        <f t="shared" si="7"/>
        <v>0.74114441416893728</v>
      </c>
      <c r="CF26" s="99">
        <f t="shared" si="8"/>
        <v>0.74111334674714957</v>
      </c>
      <c r="CG26" s="99">
        <f t="shared" si="9"/>
        <v>0.74185617701290718</v>
      </c>
      <c r="CH26" s="99">
        <f t="shared" si="10"/>
        <v>0.74172954149738823</v>
      </c>
      <c r="CI26" s="99">
        <f t="shared" si="11"/>
        <v>0.74228478613968596</v>
      </c>
      <c r="CJ26" s="99">
        <f t="shared" si="12"/>
        <v>0.74248496993987978</v>
      </c>
      <c r="CK26" s="99">
        <f t="shared" si="13"/>
        <v>0.74271844660194175</v>
      </c>
      <c r="CM26" s="98">
        <f t="shared" si="14"/>
        <v>186</v>
      </c>
      <c r="CN26" s="98">
        <f t="shared" si="15"/>
        <v>207</v>
      </c>
      <c r="CO26" s="98">
        <f t="shared" si="16"/>
        <v>220</v>
      </c>
      <c r="CP26" s="98">
        <f t="shared" si="17"/>
        <v>244</v>
      </c>
      <c r="CQ26" s="98">
        <f t="shared" si="18"/>
        <v>303</v>
      </c>
      <c r="CR26" s="98">
        <f t="shared" si="19"/>
        <v>308</v>
      </c>
      <c r="CS26" s="98">
        <f t="shared" si="20"/>
        <v>335</v>
      </c>
      <c r="CT26" s="98">
        <f t="shared" si="21"/>
        <v>355</v>
      </c>
      <c r="CU26" s="98">
        <f t="shared" si="22"/>
        <v>380</v>
      </c>
      <c r="CV26" s="98">
        <f t="shared" si="23"/>
        <v>410</v>
      </c>
      <c r="CW26" s="98">
        <f t="shared" si="24"/>
        <v>422</v>
      </c>
    </row>
    <row r="27" spans="1:101" ht="12.75" customHeight="1" x14ac:dyDescent="0.3">
      <c r="A27" s="154"/>
      <c r="B27" s="152"/>
      <c r="C27" s="52">
        <v>6</v>
      </c>
      <c r="D27" s="46">
        <f t="shared" si="28"/>
        <v>1201.27</v>
      </c>
      <c r="E27" s="46">
        <f t="shared" si="29"/>
        <v>1350.6100000000001</v>
      </c>
      <c r="F27" s="46">
        <f t="shared" si="30"/>
        <v>1443.6200000000001</v>
      </c>
      <c r="G27" s="46">
        <f t="shared" si="31"/>
        <v>1596.89</v>
      </c>
      <c r="H27" s="46">
        <f t="shared" si="32"/>
        <v>1985.96</v>
      </c>
      <c r="I27" s="46">
        <f t="shared" si="33"/>
        <v>2016.0900000000001</v>
      </c>
      <c r="J27" s="46">
        <f t="shared" si="34"/>
        <v>2209.9700000000003</v>
      </c>
      <c r="K27" s="46">
        <f t="shared" si="35"/>
        <v>2350.14</v>
      </c>
      <c r="L27" s="46">
        <f t="shared" si="36"/>
        <v>2513.8900000000003</v>
      </c>
      <c r="M27" s="46">
        <f t="shared" si="37"/>
        <v>2718.25</v>
      </c>
      <c r="N27" s="46">
        <f t="shared" si="37"/>
        <v>2804.71</v>
      </c>
      <c r="O27" s="43">
        <v>6</v>
      </c>
      <c r="P27" s="67"/>
      <c r="Q27" s="8"/>
      <c r="R27" s="1"/>
      <c r="S27" s="98">
        <v>917</v>
      </c>
      <c r="T27" s="98">
        <v>1031</v>
      </c>
      <c r="U27" s="98">
        <v>1102</v>
      </c>
      <c r="V27" s="98">
        <v>1219</v>
      </c>
      <c r="W27" s="98">
        <v>1516</v>
      </c>
      <c r="X27" s="98">
        <v>1539</v>
      </c>
      <c r="Y27" s="98">
        <v>1687</v>
      </c>
      <c r="Z27" s="98">
        <v>1794</v>
      </c>
      <c r="AA27" s="98">
        <v>1919</v>
      </c>
      <c r="AB27" s="98">
        <v>2075</v>
      </c>
      <c r="AC27" s="98">
        <v>2141</v>
      </c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R27" s="1">
        <v>857</v>
      </c>
      <c r="AS27" s="1">
        <v>964</v>
      </c>
      <c r="AT27" s="1">
        <v>1030</v>
      </c>
      <c r="AU27" s="1">
        <v>1139</v>
      </c>
      <c r="AV27" s="1">
        <v>1416</v>
      </c>
      <c r="AW27" s="1">
        <v>1438</v>
      </c>
      <c r="AX27" s="1">
        <v>1576</v>
      </c>
      <c r="AY27" s="1">
        <v>1676</v>
      </c>
      <c r="AZ27" s="1">
        <v>1793</v>
      </c>
      <c r="BA27" s="1">
        <v>1940</v>
      </c>
      <c r="BB27" s="1">
        <v>2001</v>
      </c>
      <c r="BC27" s="98">
        <v>726</v>
      </c>
      <c r="BD27" s="98">
        <v>817</v>
      </c>
      <c r="BE27" s="98">
        <v>873</v>
      </c>
      <c r="BF27" s="98">
        <v>967</v>
      </c>
      <c r="BG27" s="98">
        <v>1203</v>
      </c>
      <c r="BH27" s="98">
        <v>1222</v>
      </c>
      <c r="BI27" s="98">
        <v>1340</v>
      </c>
      <c r="BJ27" s="98">
        <v>1425</v>
      </c>
      <c r="BK27" s="98">
        <v>1525</v>
      </c>
      <c r="BL27" s="98">
        <v>1649</v>
      </c>
      <c r="BM27" s="98">
        <v>1702</v>
      </c>
      <c r="BO27" s="98">
        <v>678</v>
      </c>
      <c r="BP27" s="98">
        <v>763</v>
      </c>
      <c r="BQ27" s="98">
        <v>815</v>
      </c>
      <c r="BR27" s="98">
        <v>903</v>
      </c>
      <c r="BS27" s="98">
        <v>1124</v>
      </c>
      <c r="BT27" s="98">
        <v>1142</v>
      </c>
      <c r="BU27" s="98">
        <v>1252</v>
      </c>
      <c r="BV27" s="98">
        <v>1331</v>
      </c>
      <c r="BW27" s="98">
        <v>1425</v>
      </c>
      <c r="BX27" s="98">
        <v>1541</v>
      </c>
      <c r="BY27" s="98">
        <v>1590</v>
      </c>
      <c r="CA27" s="99">
        <f t="shared" si="3"/>
        <v>0.73936750272628138</v>
      </c>
      <c r="CB27" s="99">
        <f t="shared" si="4"/>
        <v>0.74005819592628519</v>
      </c>
      <c r="CC27" s="99">
        <f t="shared" si="5"/>
        <v>0.73956442831215974</v>
      </c>
      <c r="CD27" s="99">
        <f t="shared" si="6"/>
        <v>0.74077112387202626</v>
      </c>
      <c r="CE27" s="99">
        <f t="shared" si="7"/>
        <v>0.74142480211081796</v>
      </c>
      <c r="CF27" s="99">
        <f t="shared" si="8"/>
        <v>0.74204028589993498</v>
      </c>
      <c r="CG27" s="99">
        <f t="shared" si="9"/>
        <v>0.74214582098399529</v>
      </c>
      <c r="CH27" s="99">
        <f t="shared" si="10"/>
        <v>0.74191750278706803</v>
      </c>
      <c r="CI27" s="99">
        <f t="shared" si="11"/>
        <v>0.74257425742574257</v>
      </c>
      <c r="CJ27" s="99">
        <f t="shared" si="12"/>
        <v>0.74265060240963854</v>
      </c>
      <c r="CK27" s="99">
        <f t="shared" si="13"/>
        <v>0.74264362447454457</v>
      </c>
      <c r="CM27" s="98">
        <f t="shared" si="14"/>
        <v>191</v>
      </c>
      <c r="CN27" s="98">
        <f t="shared" si="15"/>
        <v>214</v>
      </c>
      <c r="CO27" s="98">
        <f t="shared" si="16"/>
        <v>229</v>
      </c>
      <c r="CP27" s="98">
        <f t="shared" si="17"/>
        <v>252</v>
      </c>
      <c r="CQ27" s="98">
        <f t="shared" si="18"/>
        <v>313</v>
      </c>
      <c r="CR27" s="98">
        <f t="shared" si="19"/>
        <v>317</v>
      </c>
      <c r="CS27" s="98">
        <f t="shared" si="20"/>
        <v>347</v>
      </c>
      <c r="CT27" s="98">
        <f t="shared" si="21"/>
        <v>369</v>
      </c>
      <c r="CU27" s="98">
        <f t="shared" si="22"/>
        <v>394</v>
      </c>
      <c r="CV27" s="98">
        <f t="shared" si="23"/>
        <v>426</v>
      </c>
      <c r="CW27" s="98">
        <f t="shared" si="24"/>
        <v>439</v>
      </c>
    </row>
    <row r="28" spans="1:101" ht="12.75" customHeight="1" x14ac:dyDescent="0.3">
      <c r="A28" s="154"/>
      <c r="B28" s="152"/>
      <c r="C28" s="49">
        <v>6.5</v>
      </c>
      <c r="D28" s="50">
        <f t="shared" si="28"/>
        <v>1234.02</v>
      </c>
      <c r="E28" s="50">
        <f t="shared" si="29"/>
        <v>1396.46</v>
      </c>
      <c r="F28" s="50">
        <f t="shared" si="30"/>
        <v>1498.64</v>
      </c>
      <c r="G28" s="50">
        <f t="shared" si="31"/>
        <v>1653.22</v>
      </c>
      <c r="H28" s="50">
        <f t="shared" si="32"/>
        <v>2050.15</v>
      </c>
      <c r="I28" s="50">
        <f t="shared" si="33"/>
        <v>2085.52</v>
      </c>
      <c r="J28" s="50">
        <f t="shared" si="34"/>
        <v>2289.88</v>
      </c>
      <c r="K28" s="50">
        <f t="shared" si="35"/>
        <v>2441.84</v>
      </c>
      <c r="L28" s="50">
        <f t="shared" si="36"/>
        <v>2613.4500000000003</v>
      </c>
      <c r="M28" s="50">
        <f t="shared" si="37"/>
        <v>2817.81</v>
      </c>
      <c r="N28" s="50">
        <f t="shared" si="37"/>
        <v>2910.82</v>
      </c>
      <c r="O28" s="51">
        <v>6.5</v>
      </c>
      <c r="P28" s="67"/>
      <c r="Q28" s="8"/>
      <c r="R28" s="1"/>
      <c r="S28" s="98">
        <v>942</v>
      </c>
      <c r="T28" s="98">
        <v>1066</v>
      </c>
      <c r="U28" s="98">
        <v>1144</v>
      </c>
      <c r="V28" s="98">
        <v>1262</v>
      </c>
      <c r="W28" s="98">
        <v>1565</v>
      </c>
      <c r="X28" s="98">
        <v>1592</v>
      </c>
      <c r="Y28" s="98">
        <v>1748</v>
      </c>
      <c r="Z28" s="98">
        <v>1864</v>
      </c>
      <c r="AA28" s="98">
        <v>1995</v>
      </c>
      <c r="AB28" s="98">
        <v>2151</v>
      </c>
      <c r="AC28" s="98">
        <v>2222</v>
      </c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R28" s="1">
        <v>880</v>
      </c>
      <c r="AS28" s="1">
        <v>996</v>
      </c>
      <c r="AT28" s="1">
        <v>1070</v>
      </c>
      <c r="AU28" s="1">
        <v>1180</v>
      </c>
      <c r="AV28" s="1">
        <v>1463</v>
      </c>
      <c r="AW28" s="1">
        <v>1488</v>
      </c>
      <c r="AX28" s="1">
        <v>1633</v>
      </c>
      <c r="AY28" s="1">
        <v>1742</v>
      </c>
      <c r="AZ28" s="1">
        <v>1864</v>
      </c>
      <c r="BA28" s="1">
        <v>2010</v>
      </c>
      <c r="BB28" s="1">
        <v>2076</v>
      </c>
      <c r="BC28" s="98">
        <v>746</v>
      </c>
      <c r="BD28" s="98">
        <v>845</v>
      </c>
      <c r="BE28" s="98">
        <v>907</v>
      </c>
      <c r="BF28" s="98">
        <v>1001</v>
      </c>
      <c r="BG28" s="98">
        <v>1243</v>
      </c>
      <c r="BH28" s="98">
        <v>1264</v>
      </c>
      <c r="BI28" s="98">
        <v>1388</v>
      </c>
      <c r="BJ28" s="98">
        <v>1481</v>
      </c>
      <c r="BK28" s="98">
        <v>1585</v>
      </c>
      <c r="BL28" s="98">
        <v>1710</v>
      </c>
      <c r="BM28" s="98">
        <v>1766</v>
      </c>
      <c r="BO28" s="98">
        <v>697</v>
      </c>
      <c r="BP28" s="98">
        <v>789</v>
      </c>
      <c r="BQ28" s="98">
        <v>847</v>
      </c>
      <c r="BR28" s="98">
        <v>935</v>
      </c>
      <c r="BS28" s="98">
        <v>1161</v>
      </c>
      <c r="BT28" s="98">
        <v>1181</v>
      </c>
      <c r="BU28" s="98">
        <v>1297</v>
      </c>
      <c r="BV28" s="98">
        <v>1384</v>
      </c>
      <c r="BW28" s="98">
        <v>1481</v>
      </c>
      <c r="BX28" s="98">
        <v>1598</v>
      </c>
      <c r="BY28" s="98">
        <v>1650</v>
      </c>
      <c r="CA28" s="99">
        <f t="shared" si="3"/>
        <v>0.73991507430997872</v>
      </c>
      <c r="CB28" s="99">
        <f t="shared" si="4"/>
        <v>0.74015009380863039</v>
      </c>
      <c r="CC28" s="99">
        <f t="shared" si="5"/>
        <v>0.74038461538461542</v>
      </c>
      <c r="CD28" s="99">
        <f t="shared" si="6"/>
        <v>0.74088748019017436</v>
      </c>
      <c r="CE28" s="99">
        <f t="shared" si="7"/>
        <v>0.74185303514376999</v>
      </c>
      <c r="CF28" s="99">
        <f t="shared" si="8"/>
        <v>0.74183417085427139</v>
      </c>
      <c r="CG28" s="99">
        <f t="shared" si="9"/>
        <v>0.74199084668192217</v>
      </c>
      <c r="CH28" s="99">
        <f t="shared" si="10"/>
        <v>0.74248927038626611</v>
      </c>
      <c r="CI28" s="99">
        <f t="shared" si="11"/>
        <v>0.74235588972431077</v>
      </c>
      <c r="CJ28" s="99">
        <f t="shared" si="12"/>
        <v>0.74291027429102741</v>
      </c>
      <c r="CK28" s="99">
        <f t="shared" si="13"/>
        <v>0.74257425742574257</v>
      </c>
      <c r="CM28" s="98">
        <f t="shared" si="14"/>
        <v>196</v>
      </c>
      <c r="CN28" s="98">
        <f t="shared" si="15"/>
        <v>221</v>
      </c>
      <c r="CO28" s="98">
        <f t="shared" si="16"/>
        <v>237</v>
      </c>
      <c r="CP28" s="98">
        <f t="shared" si="17"/>
        <v>261</v>
      </c>
      <c r="CQ28" s="98">
        <f t="shared" si="18"/>
        <v>322</v>
      </c>
      <c r="CR28" s="98">
        <f t="shared" si="19"/>
        <v>328</v>
      </c>
      <c r="CS28" s="98">
        <f t="shared" si="20"/>
        <v>360</v>
      </c>
      <c r="CT28" s="98">
        <f t="shared" si="21"/>
        <v>383</v>
      </c>
      <c r="CU28" s="98">
        <f t="shared" si="22"/>
        <v>410</v>
      </c>
      <c r="CV28" s="98">
        <f t="shared" si="23"/>
        <v>441</v>
      </c>
      <c r="CW28" s="98">
        <f t="shared" si="24"/>
        <v>456</v>
      </c>
    </row>
    <row r="29" spans="1:101" ht="12.75" customHeight="1" x14ac:dyDescent="0.3">
      <c r="A29" s="154"/>
      <c r="B29" s="152"/>
      <c r="C29" s="52">
        <v>7</v>
      </c>
      <c r="D29" s="46">
        <f t="shared" si="28"/>
        <v>1269.3900000000001</v>
      </c>
      <c r="E29" s="46">
        <f t="shared" si="29"/>
        <v>1444.93</v>
      </c>
      <c r="F29" s="46">
        <f t="shared" si="30"/>
        <v>1552.3500000000001</v>
      </c>
      <c r="G29" s="46">
        <f t="shared" si="31"/>
        <v>1706.93</v>
      </c>
      <c r="H29" s="46">
        <f t="shared" si="32"/>
        <v>2111.7200000000003</v>
      </c>
      <c r="I29" s="46">
        <f t="shared" si="33"/>
        <v>2151.02</v>
      </c>
      <c r="J29" s="46">
        <f t="shared" si="34"/>
        <v>2371.1</v>
      </c>
      <c r="K29" s="46">
        <f t="shared" si="35"/>
        <v>2534.85</v>
      </c>
      <c r="L29" s="46">
        <f t="shared" si="36"/>
        <v>2714.32</v>
      </c>
      <c r="M29" s="46">
        <f t="shared" si="37"/>
        <v>2918.6800000000003</v>
      </c>
      <c r="N29" s="46">
        <f t="shared" si="37"/>
        <v>3018.2400000000002</v>
      </c>
      <c r="O29" s="43">
        <v>7</v>
      </c>
      <c r="P29" s="67"/>
      <c r="Q29" s="8"/>
      <c r="R29" s="1"/>
      <c r="S29" s="98">
        <v>969</v>
      </c>
      <c r="T29" s="98">
        <v>1103</v>
      </c>
      <c r="U29" s="98">
        <v>1185</v>
      </c>
      <c r="V29" s="98">
        <v>1303</v>
      </c>
      <c r="W29" s="98">
        <v>1612</v>
      </c>
      <c r="X29" s="98">
        <v>1642</v>
      </c>
      <c r="Y29" s="98">
        <v>1810</v>
      </c>
      <c r="Z29" s="98">
        <v>1935</v>
      </c>
      <c r="AA29" s="98">
        <v>2072</v>
      </c>
      <c r="AB29" s="98">
        <v>2228</v>
      </c>
      <c r="AC29" s="98">
        <v>2304</v>
      </c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R29" s="1">
        <v>906</v>
      </c>
      <c r="AS29" s="1">
        <v>1031</v>
      </c>
      <c r="AT29" s="1">
        <v>1108</v>
      </c>
      <c r="AU29" s="1">
        <v>1218</v>
      </c>
      <c r="AV29" s="1">
        <v>1507</v>
      </c>
      <c r="AW29" s="1">
        <v>1535</v>
      </c>
      <c r="AX29" s="1">
        <v>1691</v>
      </c>
      <c r="AY29" s="1">
        <v>1808</v>
      </c>
      <c r="AZ29" s="1">
        <v>1936</v>
      </c>
      <c r="BA29" s="1">
        <v>2082</v>
      </c>
      <c r="BB29" s="1">
        <v>2153</v>
      </c>
      <c r="BC29" s="98">
        <v>768</v>
      </c>
      <c r="BD29" s="98">
        <v>874</v>
      </c>
      <c r="BE29" s="98">
        <v>940</v>
      </c>
      <c r="BF29" s="98">
        <v>1034</v>
      </c>
      <c r="BG29" s="98">
        <v>1280</v>
      </c>
      <c r="BH29" s="98">
        <v>1304</v>
      </c>
      <c r="BI29" s="98">
        <v>1438</v>
      </c>
      <c r="BJ29" s="98">
        <v>1538</v>
      </c>
      <c r="BK29" s="98">
        <v>1646</v>
      </c>
      <c r="BL29" s="98">
        <v>1771</v>
      </c>
      <c r="BM29" s="98">
        <v>1832</v>
      </c>
      <c r="BO29" s="98">
        <v>717</v>
      </c>
      <c r="BP29" s="98">
        <v>816</v>
      </c>
      <c r="BQ29" s="98">
        <v>878</v>
      </c>
      <c r="BR29" s="98">
        <v>966</v>
      </c>
      <c r="BS29" s="98">
        <v>1196</v>
      </c>
      <c r="BT29" s="98">
        <v>1218</v>
      </c>
      <c r="BU29" s="98">
        <v>1343</v>
      </c>
      <c r="BV29" s="98">
        <v>1437</v>
      </c>
      <c r="BW29" s="98">
        <v>1538</v>
      </c>
      <c r="BX29" s="98">
        <v>1655</v>
      </c>
      <c r="BY29" s="98">
        <v>1712</v>
      </c>
      <c r="CA29" s="99">
        <f t="shared" si="3"/>
        <v>0.73993808049535603</v>
      </c>
      <c r="CB29" s="99">
        <f t="shared" si="4"/>
        <v>0.73980054397098827</v>
      </c>
      <c r="CC29" s="99">
        <f t="shared" si="5"/>
        <v>0.74092827004219408</v>
      </c>
      <c r="CD29" s="99">
        <f t="shared" si="6"/>
        <v>0.74136607828089029</v>
      </c>
      <c r="CE29" s="99">
        <f t="shared" si="7"/>
        <v>0.74193548387096775</v>
      </c>
      <c r="CF29" s="99">
        <f t="shared" si="8"/>
        <v>0.74177831912302072</v>
      </c>
      <c r="CG29" s="99">
        <f t="shared" si="9"/>
        <v>0.74198895027624312</v>
      </c>
      <c r="CH29" s="99">
        <f t="shared" si="10"/>
        <v>0.74263565891472871</v>
      </c>
      <c r="CI29" s="99">
        <f t="shared" si="11"/>
        <v>0.74227799227799229</v>
      </c>
      <c r="CJ29" s="99">
        <f t="shared" si="12"/>
        <v>0.74281867145421898</v>
      </c>
      <c r="CK29" s="99">
        <f t="shared" si="13"/>
        <v>0.74305555555555558</v>
      </c>
      <c r="CM29" s="98">
        <f t="shared" si="14"/>
        <v>201</v>
      </c>
      <c r="CN29" s="98">
        <f t="shared" si="15"/>
        <v>229</v>
      </c>
      <c r="CO29" s="98">
        <f t="shared" si="16"/>
        <v>245</v>
      </c>
      <c r="CP29" s="98">
        <f t="shared" si="17"/>
        <v>269</v>
      </c>
      <c r="CQ29" s="98">
        <f t="shared" si="18"/>
        <v>332</v>
      </c>
      <c r="CR29" s="98">
        <f t="shared" si="19"/>
        <v>338</v>
      </c>
      <c r="CS29" s="98">
        <f t="shared" si="20"/>
        <v>372</v>
      </c>
      <c r="CT29" s="98">
        <f t="shared" si="21"/>
        <v>397</v>
      </c>
      <c r="CU29" s="98">
        <f t="shared" si="22"/>
        <v>426</v>
      </c>
      <c r="CV29" s="98">
        <f t="shared" si="23"/>
        <v>457</v>
      </c>
      <c r="CW29" s="98">
        <f t="shared" si="24"/>
        <v>472</v>
      </c>
    </row>
    <row r="30" spans="1:101" ht="12.75" customHeight="1" x14ac:dyDescent="0.3">
      <c r="A30" s="154"/>
      <c r="B30" s="152"/>
      <c r="C30" s="49">
        <v>7.5</v>
      </c>
      <c r="D30" s="50">
        <f t="shared" si="28"/>
        <v>1302.1400000000001</v>
      </c>
      <c r="E30" s="50">
        <f t="shared" si="29"/>
        <v>1492.0900000000001</v>
      </c>
      <c r="F30" s="50">
        <f t="shared" si="30"/>
        <v>1608.68</v>
      </c>
      <c r="G30" s="50">
        <f t="shared" si="31"/>
        <v>1761.95</v>
      </c>
      <c r="H30" s="50">
        <f t="shared" si="32"/>
        <v>2177.2200000000003</v>
      </c>
      <c r="I30" s="50">
        <f t="shared" si="33"/>
        <v>2220.4500000000003</v>
      </c>
      <c r="J30" s="50">
        <f t="shared" si="34"/>
        <v>2452.3200000000002</v>
      </c>
      <c r="K30" s="50">
        <f t="shared" si="35"/>
        <v>2627.86</v>
      </c>
      <c r="L30" s="50">
        <f t="shared" si="36"/>
        <v>2809.9500000000003</v>
      </c>
      <c r="M30" s="50">
        <f t="shared" si="37"/>
        <v>3019.55</v>
      </c>
      <c r="N30" s="50">
        <f t="shared" si="37"/>
        <v>3125.6600000000003</v>
      </c>
      <c r="O30" s="51">
        <v>7.5</v>
      </c>
      <c r="P30" s="67"/>
      <c r="Q30" s="8"/>
      <c r="R30" s="1"/>
      <c r="S30" s="98">
        <v>994</v>
      </c>
      <c r="T30" s="98">
        <v>1139</v>
      </c>
      <c r="U30" s="98">
        <v>1228</v>
      </c>
      <c r="V30" s="98">
        <v>1345</v>
      </c>
      <c r="W30" s="98">
        <v>1662</v>
      </c>
      <c r="X30" s="98">
        <v>1695</v>
      </c>
      <c r="Y30" s="98">
        <v>1872</v>
      </c>
      <c r="Z30" s="98">
        <v>2006</v>
      </c>
      <c r="AA30" s="98">
        <v>2145</v>
      </c>
      <c r="AB30" s="98">
        <v>2305</v>
      </c>
      <c r="AC30" s="98">
        <v>2386</v>
      </c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R30" s="1">
        <v>929</v>
      </c>
      <c r="AS30" s="1">
        <v>1065</v>
      </c>
      <c r="AT30" s="1">
        <v>1147</v>
      </c>
      <c r="AU30" s="1">
        <v>1257</v>
      </c>
      <c r="AV30" s="1">
        <v>1553</v>
      </c>
      <c r="AW30" s="1">
        <v>1585</v>
      </c>
      <c r="AX30" s="1">
        <v>1749</v>
      </c>
      <c r="AY30" s="1">
        <v>1875</v>
      </c>
      <c r="AZ30" s="1">
        <v>2004</v>
      </c>
      <c r="BA30" s="1">
        <v>2154</v>
      </c>
      <c r="BB30" s="1">
        <v>2230</v>
      </c>
      <c r="BC30" s="98">
        <v>787</v>
      </c>
      <c r="BD30" s="98">
        <v>903</v>
      </c>
      <c r="BE30" s="98">
        <v>973</v>
      </c>
      <c r="BF30" s="98">
        <v>1067</v>
      </c>
      <c r="BG30" s="98">
        <v>1320</v>
      </c>
      <c r="BH30" s="98">
        <v>1347</v>
      </c>
      <c r="BI30" s="98">
        <v>1487</v>
      </c>
      <c r="BJ30" s="98">
        <v>1594</v>
      </c>
      <c r="BK30" s="98">
        <v>1705</v>
      </c>
      <c r="BL30" s="98">
        <v>1833</v>
      </c>
      <c r="BM30" s="98">
        <v>1897</v>
      </c>
      <c r="BO30" s="98">
        <v>735</v>
      </c>
      <c r="BP30" s="98">
        <v>843</v>
      </c>
      <c r="BQ30" s="98">
        <v>909</v>
      </c>
      <c r="BR30" s="98">
        <v>997</v>
      </c>
      <c r="BS30" s="98">
        <v>1233</v>
      </c>
      <c r="BT30" s="98">
        <v>1258</v>
      </c>
      <c r="BU30" s="98">
        <v>1389</v>
      </c>
      <c r="BV30" s="98">
        <v>1489</v>
      </c>
      <c r="BW30" s="98">
        <v>1593</v>
      </c>
      <c r="BX30" s="98">
        <v>1713</v>
      </c>
      <c r="BY30" s="98">
        <v>1772</v>
      </c>
      <c r="CA30" s="99">
        <f t="shared" si="3"/>
        <v>0.73943661971830987</v>
      </c>
      <c r="CB30" s="99">
        <f t="shared" si="4"/>
        <v>0.74012291483757686</v>
      </c>
      <c r="CC30" s="99">
        <f t="shared" si="5"/>
        <v>0.74022801302931596</v>
      </c>
      <c r="CD30" s="99">
        <f t="shared" si="6"/>
        <v>0.74126394052044609</v>
      </c>
      <c r="CE30" s="99">
        <f t="shared" si="7"/>
        <v>0.74187725631768953</v>
      </c>
      <c r="CF30" s="99">
        <f t="shared" si="8"/>
        <v>0.74218289085545719</v>
      </c>
      <c r="CG30" s="99">
        <f t="shared" si="9"/>
        <v>0.74198717948717952</v>
      </c>
      <c r="CH30" s="99">
        <f t="shared" si="10"/>
        <v>0.74227318045862412</v>
      </c>
      <c r="CI30" s="99">
        <f t="shared" si="11"/>
        <v>0.74265734265734262</v>
      </c>
      <c r="CJ30" s="99">
        <f t="shared" si="12"/>
        <v>0.74316702819956615</v>
      </c>
      <c r="CK30" s="99">
        <f t="shared" si="13"/>
        <v>0.74266554903604354</v>
      </c>
      <c r="CM30" s="98">
        <f t="shared" si="14"/>
        <v>207</v>
      </c>
      <c r="CN30" s="98">
        <f t="shared" si="15"/>
        <v>236</v>
      </c>
      <c r="CO30" s="98">
        <f t="shared" si="16"/>
        <v>255</v>
      </c>
      <c r="CP30" s="98">
        <f t="shared" si="17"/>
        <v>278</v>
      </c>
      <c r="CQ30" s="98">
        <f t="shared" si="18"/>
        <v>342</v>
      </c>
      <c r="CR30" s="98">
        <f t="shared" si="19"/>
        <v>348</v>
      </c>
      <c r="CS30" s="98">
        <f t="shared" si="20"/>
        <v>385</v>
      </c>
      <c r="CT30" s="98">
        <f t="shared" si="21"/>
        <v>412</v>
      </c>
      <c r="CU30" s="98">
        <f t="shared" si="22"/>
        <v>440</v>
      </c>
      <c r="CV30" s="98">
        <f t="shared" si="23"/>
        <v>472</v>
      </c>
      <c r="CW30" s="98">
        <f t="shared" si="24"/>
        <v>489</v>
      </c>
    </row>
    <row r="31" spans="1:101" ht="12.75" customHeight="1" x14ac:dyDescent="0.3">
      <c r="A31" s="154"/>
      <c r="B31" s="152"/>
      <c r="C31" s="52">
        <v>8</v>
      </c>
      <c r="D31" s="46">
        <f t="shared" si="28"/>
        <v>1333.5800000000002</v>
      </c>
      <c r="E31" s="46">
        <f t="shared" si="29"/>
        <v>1537.94</v>
      </c>
      <c r="F31" s="46">
        <f t="shared" si="30"/>
        <v>1662.39</v>
      </c>
      <c r="G31" s="46">
        <f t="shared" si="31"/>
        <v>1815.66</v>
      </c>
      <c r="H31" s="46">
        <f t="shared" si="32"/>
        <v>2242.7200000000003</v>
      </c>
      <c r="I31" s="46">
        <f t="shared" si="33"/>
        <v>2289.88</v>
      </c>
      <c r="J31" s="46">
        <f t="shared" si="34"/>
        <v>2532.23</v>
      </c>
      <c r="K31" s="46">
        <f t="shared" si="35"/>
        <v>2723.4900000000002</v>
      </c>
      <c r="L31" s="46">
        <f t="shared" si="36"/>
        <v>2910.82</v>
      </c>
      <c r="M31" s="46">
        <f t="shared" si="37"/>
        <v>3125.6600000000003</v>
      </c>
      <c r="N31" s="46">
        <f t="shared" si="37"/>
        <v>3230.46</v>
      </c>
      <c r="O31" s="43">
        <v>8</v>
      </c>
      <c r="P31" s="67"/>
      <c r="Q31" s="8"/>
      <c r="R31" s="1"/>
      <c r="S31" s="98">
        <v>1018</v>
      </c>
      <c r="T31" s="98">
        <v>1174</v>
      </c>
      <c r="U31" s="98">
        <v>1269</v>
      </c>
      <c r="V31" s="98">
        <v>1386</v>
      </c>
      <c r="W31" s="98">
        <v>1712</v>
      </c>
      <c r="X31" s="98">
        <v>1748</v>
      </c>
      <c r="Y31" s="98">
        <v>1933</v>
      </c>
      <c r="Z31" s="98">
        <v>2079</v>
      </c>
      <c r="AA31" s="98">
        <v>2222</v>
      </c>
      <c r="AB31" s="98">
        <v>2386</v>
      </c>
      <c r="AC31" s="98">
        <v>2466</v>
      </c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R31" s="1">
        <v>951</v>
      </c>
      <c r="AS31" s="1">
        <v>1097</v>
      </c>
      <c r="AT31" s="1">
        <v>1186</v>
      </c>
      <c r="AU31" s="1">
        <v>1296</v>
      </c>
      <c r="AV31" s="1">
        <v>1600</v>
      </c>
      <c r="AW31" s="1">
        <v>1633</v>
      </c>
      <c r="AX31" s="1">
        <v>1806</v>
      </c>
      <c r="AY31" s="1">
        <v>1943</v>
      </c>
      <c r="AZ31" s="1">
        <v>2076</v>
      </c>
      <c r="BA31" s="1">
        <v>2230</v>
      </c>
      <c r="BB31" s="1">
        <v>2305</v>
      </c>
      <c r="BC31" s="98">
        <v>806</v>
      </c>
      <c r="BD31" s="98">
        <v>931</v>
      </c>
      <c r="BE31" s="98">
        <v>1006</v>
      </c>
      <c r="BF31" s="98">
        <v>1100</v>
      </c>
      <c r="BG31" s="98">
        <v>1359</v>
      </c>
      <c r="BH31" s="98">
        <v>1388</v>
      </c>
      <c r="BI31" s="98">
        <v>1536</v>
      </c>
      <c r="BJ31" s="98">
        <v>1652</v>
      </c>
      <c r="BK31" s="98">
        <v>1766</v>
      </c>
      <c r="BL31" s="98">
        <v>1897</v>
      </c>
      <c r="BM31" s="98">
        <v>1961</v>
      </c>
      <c r="BO31" s="98">
        <v>753</v>
      </c>
      <c r="BP31" s="98">
        <v>870</v>
      </c>
      <c r="BQ31" s="98">
        <v>940</v>
      </c>
      <c r="BR31" s="98">
        <v>1028</v>
      </c>
      <c r="BS31" s="98">
        <v>1270</v>
      </c>
      <c r="BT31" s="98">
        <v>1297</v>
      </c>
      <c r="BU31" s="98">
        <v>1435</v>
      </c>
      <c r="BV31" s="98">
        <v>1543</v>
      </c>
      <c r="BW31" s="98">
        <v>1650</v>
      </c>
      <c r="BX31" s="98">
        <v>1772</v>
      </c>
      <c r="BY31" s="98">
        <v>1832</v>
      </c>
      <c r="CA31" s="99">
        <f t="shared" si="3"/>
        <v>0.73968565815324161</v>
      </c>
      <c r="CB31" s="99">
        <f t="shared" si="4"/>
        <v>0.74105621805792166</v>
      </c>
      <c r="CC31" s="99">
        <f t="shared" si="5"/>
        <v>0.7407407407407407</v>
      </c>
      <c r="CD31" s="99">
        <f t="shared" si="6"/>
        <v>0.74170274170274175</v>
      </c>
      <c r="CE31" s="99">
        <f t="shared" si="7"/>
        <v>0.74182242990654201</v>
      </c>
      <c r="CF31" s="99">
        <f t="shared" si="8"/>
        <v>0.74199084668192217</v>
      </c>
      <c r="CG31" s="99">
        <f t="shared" si="9"/>
        <v>0.74236937403000514</v>
      </c>
      <c r="CH31" s="99">
        <f t="shared" si="10"/>
        <v>0.74218374218374217</v>
      </c>
      <c r="CI31" s="99">
        <f t="shared" si="11"/>
        <v>0.74257425742574257</v>
      </c>
      <c r="CJ31" s="99">
        <f t="shared" si="12"/>
        <v>0.74266554903604354</v>
      </c>
      <c r="CK31" s="99">
        <f t="shared" si="13"/>
        <v>0.74290348742903489</v>
      </c>
      <c r="CM31" s="98">
        <f t="shared" si="14"/>
        <v>212</v>
      </c>
      <c r="CN31" s="98">
        <f t="shared" si="15"/>
        <v>243</v>
      </c>
      <c r="CO31" s="98">
        <f t="shared" si="16"/>
        <v>263</v>
      </c>
      <c r="CP31" s="98">
        <f t="shared" si="17"/>
        <v>286</v>
      </c>
      <c r="CQ31" s="98">
        <f t="shared" si="18"/>
        <v>353</v>
      </c>
      <c r="CR31" s="98">
        <f t="shared" si="19"/>
        <v>360</v>
      </c>
      <c r="CS31" s="98">
        <f t="shared" si="20"/>
        <v>397</v>
      </c>
      <c r="CT31" s="98">
        <f t="shared" si="21"/>
        <v>427</v>
      </c>
      <c r="CU31" s="98">
        <f t="shared" si="22"/>
        <v>456</v>
      </c>
      <c r="CV31" s="98">
        <f t="shared" si="23"/>
        <v>489</v>
      </c>
      <c r="CW31" s="98">
        <f t="shared" si="24"/>
        <v>505</v>
      </c>
    </row>
    <row r="32" spans="1:101" ht="12.75" customHeight="1" x14ac:dyDescent="0.3">
      <c r="A32" s="154"/>
      <c r="B32" s="152"/>
      <c r="C32" s="49">
        <v>8.5</v>
      </c>
      <c r="D32" s="50">
        <f t="shared" si="28"/>
        <v>1367.64</v>
      </c>
      <c r="E32" s="50">
        <f t="shared" si="29"/>
        <v>1585.1000000000001</v>
      </c>
      <c r="F32" s="50">
        <f t="shared" si="30"/>
        <v>1718.72</v>
      </c>
      <c r="G32" s="50">
        <f t="shared" si="31"/>
        <v>1871.99</v>
      </c>
      <c r="H32" s="50">
        <f t="shared" si="32"/>
        <v>2309.5300000000002</v>
      </c>
      <c r="I32" s="50">
        <f t="shared" si="33"/>
        <v>2355.38</v>
      </c>
      <c r="J32" s="50">
        <f t="shared" si="34"/>
        <v>2610.83</v>
      </c>
      <c r="K32" s="50">
        <f t="shared" si="35"/>
        <v>2811.26</v>
      </c>
      <c r="L32" s="50">
        <f t="shared" si="36"/>
        <v>3007.76</v>
      </c>
      <c r="M32" s="50">
        <f t="shared" si="37"/>
        <v>3227.84</v>
      </c>
      <c r="N32" s="50">
        <f t="shared" si="37"/>
        <v>3336.57</v>
      </c>
      <c r="O32" s="51">
        <v>8.5</v>
      </c>
      <c r="P32" s="67"/>
      <c r="Q32" s="8"/>
      <c r="R32" s="1"/>
      <c r="S32" s="98">
        <v>1044</v>
      </c>
      <c r="T32" s="98">
        <v>1210</v>
      </c>
      <c r="U32" s="98">
        <v>1312</v>
      </c>
      <c r="V32" s="98">
        <v>1429</v>
      </c>
      <c r="W32" s="98">
        <v>1763</v>
      </c>
      <c r="X32" s="98">
        <v>1798</v>
      </c>
      <c r="Y32" s="98">
        <v>1993</v>
      </c>
      <c r="Z32" s="98">
        <v>2146</v>
      </c>
      <c r="AA32" s="98">
        <v>2296</v>
      </c>
      <c r="AB32" s="98">
        <v>2464</v>
      </c>
      <c r="AC32" s="98">
        <v>2547</v>
      </c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R32" s="1">
        <v>976</v>
      </c>
      <c r="AS32" s="1">
        <v>1131</v>
      </c>
      <c r="AT32" s="1">
        <v>1226</v>
      </c>
      <c r="AU32" s="1">
        <v>1335</v>
      </c>
      <c r="AV32" s="1">
        <v>1647</v>
      </c>
      <c r="AW32" s="1">
        <v>1681</v>
      </c>
      <c r="AX32" s="1">
        <v>1863</v>
      </c>
      <c r="AY32" s="1">
        <v>2006</v>
      </c>
      <c r="AZ32" s="1">
        <v>2146</v>
      </c>
      <c r="BA32" s="1">
        <v>2303</v>
      </c>
      <c r="BB32" s="1">
        <v>2380</v>
      </c>
      <c r="BC32" s="98">
        <v>827</v>
      </c>
      <c r="BD32" s="98">
        <v>960</v>
      </c>
      <c r="BE32" s="98">
        <v>1041</v>
      </c>
      <c r="BF32" s="98">
        <v>1134</v>
      </c>
      <c r="BG32" s="98">
        <v>1400</v>
      </c>
      <c r="BH32" s="98">
        <v>1429</v>
      </c>
      <c r="BI32" s="98">
        <v>1584</v>
      </c>
      <c r="BJ32" s="98">
        <v>1706</v>
      </c>
      <c r="BK32" s="98">
        <v>1826</v>
      </c>
      <c r="BL32" s="98">
        <v>1959</v>
      </c>
      <c r="BM32" s="98">
        <v>2026</v>
      </c>
      <c r="BO32" s="98">
        <v>772</v>
      </c>
      <c r="BP32" s="98">
        <v>897</v>
      </c>
      <c r="BQ32" s="98">
        <v>972</v>
      </c>
      <c r="BR32" s="98">
        <v>1059</v>
      </c>
      <c r="BS32" s="98">
        <v>1308</v>
      </c>
      <c r="BT32" s="98">
        <v>1335</v>
      </c>
      <c r="BU32" s="98">
        <v>1480</v>
      </c>
      <c r="BV32" s="98">
        <v>1594</v>
      </c>
      <c r="BW32" s="98">
        <v>1706</v>
      </c>
      <c r="BX32" s="98">
        <v>1830</v>
      </c>
      <c r="BY32" s="98">
        <v>1893</v>
      </c>
      <c r="CA32" s="99">
        <f t="shared" si="3"/>
        <v>0.73946360153256707</v>
      </c>
      <c r="CB32" s="99">
        <f t="shared" si="4"/>
        <v>0.74132231404958682</v>
      </c>
      <c r="CC32" s="99">
        <f t="shared" si="5"/>
        <v>0.74085365853658536</v>
      </c>
      <c r="CD32" s="99">
        <f t="shared" si="6"/>
        <v>0.74107767669699087</v>
      </c>
      <c r="CE32" s="99">
        <f t="shared" si="7"/>
        <v>0.74191718661372663</v>
      </c>
      <c r="CF32" s="99">
        <f t="shared" si="8"/>
        <v>0.74249165739710787</v>
      </c>
      <c r="CG32" s="99">
        <f t="shared" si="9"/>
        <v>0.74259909683893632</v>
      </c>
      <c r="CH32" s="99">
        <f t="shared" si="10"/>
        <v>0.74277726001863931</v>
      </c>
      <c r="CI32" s="99">
        <f t="shared" si="11"/>
        <v>0.74303135888501737</v>
      </c>
      <c r="CJ32" s="99">
        <f t="shared" si="12"/>
        <v>0.74269480519480524</v>
      </c>
      <c r="CK32" s="99">
        <f t="shared" si="13"/>
        <v>0.74322732626619548</v>
      </c>
      <c r="CM32" s="98">
        <f t="shared" si="14"/>
        <v>217</v>
      </c>
      <c r="CN32" s="98">
        <f t="shared" si="15"/>
        <v>250</v>
      </c>
      <c r="CO32" s="98">
        <f t="shared" si="16"/>
        <v>271</v>
      </c>
      <c r="CP32" s="98">
        <f t="shared" si="17"/>
        <v>295</v>
      </c>
      <c r="CQ32" s="98">
        <f t="shared" si="18"/>
        <v>363</v>
      </c>
      <c r="CR32" s="98">
        <f t="shared" si="19"/>
        <v>369</v>
      </c>
      <c r="CS32" s="98">
        <f t="shared" si="20"/>
        <v>409</v>
      </c>
      <c r="CT32" s="98">
        <f t="shared" si="21"/>
        <v>440</v>
      </c>
      <c r="CU32" s="98">
        <f t="shared" si="22"/>
        <v>470</v>
      </c>
      <c r="CV32" s="98">
        <f t="shared" si="23"/>
        <v>505</v>
      </c>
      <c r="CW32" s="98">
        <f t="shared" si="24"/>
        <v>521</v>
      </c>
    </row>
    <row r="33" spans="1:101" ht="12.75" customHeight="1" x14ac:dyDescent="0.3">
      <c r="A33" s="154"/>
      <c r="B33" s="152"/>
      <c r="C33" s="52">
        <v>9</v>
      </c>
      <c r="D33" s="46">
        <f t="shared" si="28"/>
        <v>1400.39</v>
      </c>
      <c r="E33" s="46">
        <f t="shared" si="29"/>
        <v>1632.26</v>
      </c>
      <c r="F33" s="46">
        <f t="shared" si="30"/>
        <v>1773.74</v>
      </c>
      <c r="G33" s="46">
        <f t="shared" si="31"/>
        <v>1927.01</v>
      </c>
      <c r="H33" s="46">
        <f t="shared" si="32"/>
        <v>2375.0300000000002</v>
      </c>
      <c r="I33" s="46">
        <f t="shared" si="33"/>
        <v>2427.4300000000003</v>
      </c>
      <c r="J33" s="46">
        <f t="shared" si="34"/>
        <v>2689.4300000000003</v>
      </c>
      <c r="K33" s="46">
        <f t="shared" si="35"/>
        <v>2906.8900000000003</v>
      </c>
      <c r="L33" s="46">
        <f t="shared" si="36"/>
        <v>3106.01</v>
      </c>
      <c r="M33" s="46">
        <f t="shared" si="37"/>
        <v>3328.71</v>
      </c>
      <c r="N33" s="46">
        <f t="shared" si="37"/>
        <v>3440.06</v>
      </c>
      <c r="O33" s="43">
        <v>9</v>
      </c>
      <c r="P33" s="67"/>
      <c r="Q33" s="8"/>
      <c r="R33" s="1"/>
      <c r="S33" s="98">
        <v>1069</v>
      </c>
      <c r="T33" s="98">
        <v>1246</v>
      </c>
      <c r="U33" s="98">
        <v>1354</v>
      </c>
      <c r="V33" s="98">
        <v>1471</v>
      </c>
      <c r="W33" s="98">
        <v>1813</v>
      </c>
      <c r="X33" s="98">
        <v>1853</v>
      </c>
      <c r="Y33" s="98">
        <v>2053</v>
      </c>
      <c r="Z33" s="98">
        <v>2219</v>
      </c>
      <c r="AA33" s="98">
        <v>2371</v>
      </c>
      <c r="AB33" s="98">
        <v>2541</v>
      </c>
      <c r="AC33" s="98">
        <v>2626</v>
      </c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R33" s="1">
        <v>999</v>
      </c>
      <c r="AS33" s="1">
        <v>1165</v>
      </c>
      <c r="AT33" s="1">
        <v>1266</v>
      </c>
      <c r="AU33" s="1">
        <v>1375</v>
      </c>
      <c r="AV33" s="1">
        <v>1695</v>
      </c>
      <c r="AW33" s="1">
        <v>1732</v>
      </c>
      <c r="AX33" s="1">
        <v>1919</v>
      </c>
      <c r="AY33" s="1">
        <v>2074</v>
      </c>
      <c r="AZ33" s="1">
        <v>2216</v>
      </c>
      <c r="BA33" s="1">
        <v>2375</v>
      </c>
      <c r="BB33" s="1">
        <v>2455</v>
      </c>
      <c r="BC33" s="98">
        <v>847</v>
      </c>
      <c r="BD33" s="98">
        <v>988</v>
      </c>
      <c r="BE33" s="98">
        <v>1074</v>
      </c>
      <c r="BF33" s="98">
        <v>1167</v>
      </c>
      <c r="BG33" s="98">
        <v>1441</v>
      </c>
      <c r="BH33" s="98">
        <v>1472</v>
      </c>
      <c r="BI33" s="98">
        <v>1632</v>
      </c>
      <c r="BJ33" s="98">
        <v>1764</v>
      </c>
      <c r="BK33" s="98">
        <v>1885</v>
      </c>
      <c r="BL33" s="98">
        <v>2021</v>
      </c>
      <c r="BM33" s="98">
        <v>2089</v>
      </c>
      <c r="BO33" s="98">
        <v>791</v>
      </c>
      <c r="BP33" s="98">
        <v>923</v>
      </c>
      <c r="BQ33" s="98">
        <v>1003</v>
      </c>
      <c r="BR33" s="98">
        <v>1090</v>
      </c>
      <c r="BS33" s="98">
        <v>1346</v>
      </c>
      <c r="BT33" s="98">
        <v>1375</v>
      </c>
      <c r="BU33" s="98">
        <v>1525</v>
      </c>
      <c r="BV33" s="98">
        <v>1648</v>
      </c>
      <c r="BW33" s="98">
        <v>1761</v>
      </c>
      <c r="BX33" s="98">
        <v>1888</v>
      </c>
      <c r="BY33" s="98">
        <v>1952</v>
      </c>
      <c r="CA33" s="99">
        <f t="shared" si="3"/>
        <v>0.73994387277829743</v>
      </c>
      <c r="CB33" s="99">
        <f t="shared" si="4"/>
        <v>0.7407704654895666</v>
      </c>
      <c r="CC33" s="99">
        <f t="shared" si="5"/>
        <v>0.74076809453471193</v>
      </c>
      <c r="CD33" s="99">
        <f t="shared" si="6"/>
        <v>0.74099252209381372</v>
      </c>
      <c r="CE33" s="99">
        <f t="shared" si="7"/>
        <v>0.74241588527302815</v>
      </c>
      <c r="CF33" s="99">
        <f t="shared" si="8"/>
        <v>0.74203993524015111</v>
      </c>
      <c r="CG33" s="99">
        <f t="shared" si="9"/>
        <v>0.74281539210910863</v>
      </c>
      <c r="CH33" s="99">
        <f t="shared" si="10"/>
        <v>0.74267688147814326</v>
      </c>
      <c r="CI33" s="99">
        <f t="shared" si="11"/>
        <v>0.74272458878110503</v>
      </c>
      <c r="CJ33" s="99">
        <f t="shared" si="12"/>
        <v>0.74301456119637943</v>
      </c>
      <c r="CK33" s="99">
        <f t="shared" si="13"/>
        <v>0.7433358720487433</v>
      </c>
      <c r="CM33" s="98">
        <f t="shared" si="14"/>
        <v>222</v>
      </c>
      <c r="CN33" s="98">
        <f t="shared" si="15"/>
        <v>258</v>
      </c>
      <c r="CO33" s="98">
        <f t="shared" si="16"/>
        <v>280</v>
      </c>
      <c r="CP33" s="98">
        <f t="shared" si="17"/>
        <v>304</v>
      </c>
      <c r="CQ33" s="98">
        <f t="shared" si="18"/>
        <v>372</v>
      </c>
      <c r="CR33" s="98">
        <f t="shared" si="19"/>
        <v>381</v>
      </c>
      <c r="CS33" s="98">
        <f t="shared" si="20"/>
        <v>421</v>
      </c>
      <c r="CT33" s="98">
        <f t="shared" si="21"/>
        <v>455</v>
      </c>
      <c r="CU33" s="98">
        <f t="shared" si="22"/>
        <v>486</v>
      </c>
      <c r="CV33" s="98">
        <f t="shared" si="23"/>
        <v>520</v>
      </c>
      <c r="CW33" s="98">
        <f t="shared" si="24"/>
        <v>537</v>
      </c>
    </row>
    <row r="34" spans="1:101" ht="12.75" customHeight="1" x14ac:dyDescent="0.3">
      <c r="A34" s="154"/>
      <c r="B34" s="152"/>
      <c r="C34" s="49">
        <v>9.5</v>
      </c>
      <c r="D34" s="50">
        <f t="shared" si="28"/>
        <v>1431.8300000000002</v>
      </c>
      <c r="E34" s="50">
        <f t="shared" si="29"/>
        <v>1679.42</v>
      </c>
      <c r="F34" s="50">
        <f t="shared" si="30"/>
        <v>1828.76</v>
      </c>
      <c r="G34" s="50">
        <f t="shared" si="31"/>
        <v>1982.03</v>
      </c>
      <c r="H34" s="50">
        <f t="shared" si="32"/>
        <v>2440.5300000000002</v>
      </c>
      <c r="I34" s="50">
        <f t="shared" si="33"/>
        <v>2494.2400000000002</v>
      </c>
      <c r="J34" s="50">
        <f t="shared" si="34"/>
        <v>2770.65</v>
      </c>
      <c r="K34" s="50">
        <f t="shared" si="35"/>
        <v>2999.9</v>
      </c>
      <c r="L34" s="50">
        <f t="shared" si="36"/>
        <v>3206.88</v>
      </c>
      <c r="M34" s="50">
        <f t="shared" si="37"/>
        <v>3433.51</v>
      </c>
      <c r="N34" s="50">
        <f t="shared" si="37"/>
        <v>3547.48</v>
      </c>
      <c r="O34" s="51">
        <v>9.5</v>
      </c>
      <c r="P34" s="67"/>
      <c r="Q34" s="8"/>
      <c r="R34" s="1"/>
      <c r="S34" s="98">
        <v>1093</v>
      </c>
      <c r="T34" s="98">
        <v>1282</v>
      </c>
      <c r="U34" s="98">
        <v>1396</v>
      </c>
      <c r="V34" s="98">
        <v>1513</v>
      </c>
      <c r="W34" s="98">
        <v>1863</v>
      </c>
      <c r="X34" s="98">
        <v>1904</v>
      </c>
      <c r="Y34" s="98">
        <v>2115</v>
      </c>
      <c r="Z34" s="98">
        <v>2290</v>
      </c>
      <c r="AA34" s="98">
        <v>2448</v>
      </c>
      <c r="AB34" s="98">
        <v>2621</v>
      </c>
      <c r="AC34" s="98">
        <v>2708</v>
      </c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R34" s="1">
        <v>1022</v>
      </c>
      <c r="AS34" s="1">
        <v>1198</v>
      </c>
      <c r="AT34" s="1">
        <v>1305</v>
      </c>
      <c r="AU34" s="1">
        <v>1414</v>
      </c>
      <c r="AV34" s="1">
        <v>1741</v>
      </c>
      <c r="AW34" s="1">
        <v>1779</v>
      </c>
      <c r="AX34" s="1">
        <v>1977</v>
      </c>
      <c r="AY34" s="1">
        <v>2140</v>
      </c>
      <c r="AZ34" s="1">
        <v>2288</v>
      </c>
      <c r="BA34" s="1">
        <v>2450</v>
      </c>
      <c r="BB34" s="1">
        <v>2531</v>
      </c>
      <c r="BC34" s="98">
        <v>867</v>
      </c>
      <c r="BD34" s="98">
        <v>1017</v>
      </c>
      <c r="BE34" s="98">
        <v>1108</v>
      </c>
      <c r="BF34" s="98">
        <v>1201</v>
      </c>
      <c r="BG34" s="98">
        <v>1480</v>
      </c>
      <c r="BH34" s="98">
        <v>1513</v>
      </c>
      <c r="BI34" s="98">
        <v>1681</v>
      </c>
      <c r="BJ34" s="98">
        <v>1821</v>
      </c>
      <c r="BK34" s="98">
        <v>1946</v>
      </c>
      <c r="BL34" s="98">
        <v>2085</v>
      </c>
      <c r="BM34" s="98">
        <v>2154</v>
      </c>
      <c r="BO34" s="98">
        <v>810</v>
      </c>
      <c r="BP34" s="98">
        <v>950</v>
      </c>
      <c r="BQ34" s="98">
        <v>1035</v>
      </c>
      <c r="BR34" s="98">
        <v>1122</v>
      </c>
      <c r="BS34" s="98">
        <v>1383</v>
      </c>
      <c r="BT34" s="98">
        <v>1414</v>
      </c>
      <c r="BU34" s="98">
        <v>1571</v>
      </c>
      <c r="BV34" s="98">
        <v>1701</v>
      </c>
      <c r="BW34" s="98">
        <v>1818</v>
      </c>
      <c r="BX34" s="98">
        <v>1948</v>
      </c>
      <c r="BY34" s="98">
        <v>2013</v>
      </c>
      <c r="CA34" s="99">
        <f t="shared" si="3"/>
        <v>0.74107959743824336</v>
      </c>
      <c r="CB34" s="99">
        <f t="shared" si="4"/>
        <v>0.7410296411856474</v>
      </c>
      <c r="CC34" s="99">
        <f t="shared" si="5"/>
        <v>0.74140401146131807</v>
      </c>
      <c r="CD34" s="99">
        <f t="shared" si="6"/>
        <v>0.7415730337078652</v>
      </c>
      <c r="CE34" s="99">
        <f t="shared" si="7"/>
        <v>0.74235104669887275</v>
      </c>
      <c r="CF34" s="99">
        <f t="shared" si="8"/>
        <v>0.74264705882352944</v>
      </c>
      <c r="CG34" s="99">
        <f t="shared" si="9"/>
        <v>0.74278959810874701</v>
      </c>
      <c r="CH34" s="99">
        <f t="shared" si="10"/>
        <v>0.7427947598253275</v>
      </c>
      <c r="CI34" s="99">
        <f t="shared" si="11"/>
        <v>0.74264705882352944</v>
      </c>
      <c r="CJ34" s="99">
        <f t="shared" si="12"/>
        <v>0.7432277756581458</v>
      </c>
      <c r="CK34" s="99">
        <f t="shared" si="13"/>
        <v>0.74335302806499259</v>
      </c>
      <c r="CM34" s="98">
        <f t="shared" si="14"/>
        <v>226</v>
      </c>
      <c r="CN34" s="98">
        <f t="shared" si="15"/>
        <v>265</v>
      </c>
      <c r="CO34" s="98">
        <f t="shared" si="16"/>
        <v>288</v>
      </c>
      <c r="CP34" s="98">
        <f t="shared" si="17"/>
        <v>312</v>
      </c>
      <c r="CQ34" s="98">
        <f t="shared" si="18"/>
        <v>383</v>
      </c>
      <c r="CR34" s="98">
        <f t="shared" si="19"/>
        <v>391</v>
      </c>
      <c r="CS34" s="98">
        <f t="shared" si="20"/>
        <v>434</v>
      </c>
      <c r="CT34" s="98">
        <f t="shared" si="21"/>
        <v>469</v>
      </c>
      <c r="CU34" s="98">
        <f t="shared" si="22"/>
        <v>502</v>
      </c>
      <c r="CV34" s="98">
        <f t="shared" si="23"/>
        <v>536</v>
      </c>
      <c r="CW34" s="98">
        <f t="shared" si="24"/>
        <v>554</v>
      </c>
    </row>
    <row r="35" spans="1:101" ht="12.75" customHeight="1" x14ac:dyDescent="0.3">
      <c r="A35" s="154"/>
      <c r="B35" s="152"/>
      <c r="C35" s="52">
        <v>10</v>
      </c>
      <c r="D35" s="46">
        <f t="shared" si="28"/>
        <v>1471.13</v>
      </c>
      <c r="E35" s="46">
        <f t="shared" si="29"/>
        <v>1726.5800000000002</v>
      </c>
      <c r="F35" s="46">
        <f t="shared" si="30"/>
        <v>1881.16</v>
      </c>
      <c r="G35" s="46">
        <f t="shared" si="31"/>
        <v>2034.43</v>
      </c>
      <c r="H35" s="46">
        <f t="shared" si="32"/>
        <v>2506.0300000000002</v>
      </c>
      <c r="I35" s="46">
        <f t="shared" si="33"/>
        <v>2563.67</v>
      </c>
      <c r="J35" s="46">
        <f t="shared" si="34"/>
        <v>2850.56</v>
      </c>
      <c r="K35" s="46">
        <f t="shared" si="35"/>
        <v>3091.6</v>
      </c>
      <c r="L35" s="46">
        <f t="shared" si="36"/>
        <v>3303.82</v>
      </c>
      <c r="M35" s="46">
        <f t="shared" si="37"/>
        <v>3538.31</v>
      </c>
      <c r="N35" s="46">
        <f t="shared" si="37"/>
        <v>3654.9</v>
      </c>
      <c r="O35" s="43">
        <v>10</v>
      </c>
      <c r="P35" s="67"/>
      <c r="Q35" s="8"/>
      <c r="R35" s="1"/>
      <c r="S35" s="98">
        <v>1123</v>
      </c>
      <c r="T35" s="98">
        <v>1318</v>
      </c>
      <c r="U35" s="98">
        <v>1436</v>
      </c>
      <c r="V35" s="98">
        <v>1553</v>
      </c>
      <c r="W35" s="98">
        <v>1913</v>
      </c>
      <c r="X35" s="98">
        <v>1957</v>
      </c>
      <c r="Y35" s="98">
        <v>2176</v>
      </c>
      <c r="Z35" s="98">
        <v>2360</v>
      </c>
      <c r="AA35" s="98">
        <v>2522</v>
      </c>
      <c r="AB35" s="98">
        <v>2701</v>
      </c>
      <c r="AC35" s="98">
        <v>2790</v>
      </c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R35" s="1">
        <v>1050</v>
      </c>
      <c r="AS35" s="1">
        <v>1232</v>
      </c>
      <c r="AT35" s="1">
        <v>1342</v>
      </c>
      <c r="AU35" s="1">
        <v>1451</v>
      </c>
      <c r="AV35" s="1">
        <v>1788</v>
      </c>
      <c r="AW35" s="1">
        <v>1829</v>
      </c>
      <c r="AX35" s="1">
        <v>2033</v>
      </c>
      <c r="AY35" s="1">
        <v>2205</v>
      </c>
      <c r="AZ35" s="1">
        <v>2357</v>
      </c>
      <c r="BA35" s="1">
        <v>2524</v>
      </c>
      <c r="BB35" s="1">
        <v>2608</v>
      </c>
      <c r="BC35" s="98">
        <v>890</v>
      </c>
      <c r="BD35" s="98">
        <v>1046</v>
      </c>
      <c r="BE35" s="98">
        <v>1140</v>
      </c>
      <c r="BF35" s="98">
        <v>1233</v>
      </c>
      <c r="BG35" s="98">
        <v>1520</v>
      </c>
      <c r="BH35" s="98">
        <v>1555</v>
      </c>
      <c r="BI35" s="98">
        <v>1730</v>
      </c>
      <c r="BJ35" s="98">
        <v>1876</v>
      </c>
      <c r="BK35" s="98">
        <v>2006</v>
      </c>
      <c r="BL35" s="98">
        <v>2148</v>
      </c>
      <c r="BM35" s="98">
        <v>2220</v>
      </c>
      <c r="BO35" s="98">
        <v>831</v>
      </c>
      <c r="BP35" s="98">
        <v>977</v>
      </c>
      <c r="BQ35" s="98">
        <v>1065</v>
      </c>
      <c r="BR35" s="98">
        <v>1152</v>
      </c>
      <c r="BS35" s="98">
        <v>1420</v>
      </c>
      <c r="BT35" s="98">
        <v>1453</v>
      </c>
      <c r="BU35" s="98">
        <v>1616</v>
      </c>
      <c r="BV35" s="98">
        <v>1753</v>
      </c>
      <c r="BW35" s="98">
        <v>1874</v>
      </c>
      <c r="BX35" s="98">
        <v>2007</v>
      </c>
      <c r="BY35" s="98">
        <v>2074</v>
      </c>
      <c r="CA35" s="99">
        <f t="shared" si="3"/>
        <v>0.73998219056099734</v>
      </c>
      <c r="CB35" s="99">
        <f t="shared" si="4"/>
        <v>0.74127465857359631</v>
      </c>
      <c r="CC35" s="99">
        <f t="shared" si="5"/>
        <v>0.74164345403899723</v>
      </c>
      <c r="CD35" s="99">
        <f t="shared" si="6"/>
        <v>0.74179008370895039</v>
      </c>
      <c r="CE35" s="99">
        <f t="shared" si="7"/>
        <v>0.7422895974908521</v>
      </c>
      <c r="CF35" s="99">
        <f t="shared" si="8"/>
        <v>0.74246295350025548</v>
      </c>
      <c r="CG35" s="99">
        <f t="shared" si="9"/>
        <v>0.74264705882352944</v>
      </c>
      <c r="CH35" s="99">
        <f t="shared" si="10"/>
        <v>0.7427966101694915</v>
      </c>
      <c r="CI35" s="99">
        <f t="shared" si="11"/>
        <v>0.74306106264869154</v>
      </c>
      <c r="CJ35" s="99">
        <f t="shared" si="12"/>
        <v>0.74305812661977044</v>
      </c>
      <c r="CK35" s="99">
        <f t="shared" si="13"/>
        <v>0.74336917562724014</v>
      </c>
      <c r="CM35" s="98">
        <f t="shared" si="14"/>
        <v>233</v>
      </c>
      <c r="CN35" s="98">
        <f t="shared" si="15"/>
        <v>272</v>
      </c>
      <c r="CO35" s="98">
        <f t="shared" si="16"/>
        <v>296</v>
      </c>
      <c r="CP35" s="98">
        <f t="shared" si="17"/>
        <v>320</v>
      </c>
      <c r="CQ35" s="98">
        <f t="shared" si="18"/>
        <v>393</v>
      </c>
      <c r="CR35" s="98">
        <f t="shared" si="19"/>
        <v>402</v>
      </c>
      <c r="CS35" s="98">
        <f t="shared" si="20"/>
        <v>446</v>
      </c>
      <c r="CT35" s="98">
        <f t="shared" si="21"/>
        <v>484</v>
      </c>
      <c r="CU35" s="98">
        <f t="shared" si="22"/>
        <v>516</v>
      </c>
      <c r="CV35" s="98">
        <f t="shared" si="23"/>
        <v>553</v>
      </c>
      <c r="CW35" s="98">
        <f t="shared" si="24"/>
        <v>570</v>
      </c>
    </row>
    <row r="36" spans="1:101" ht="12.75" customHeight="1" x14ac:dyDescent="0.3">
      <c r="A36" s="154"/>
      <c r="B36" s="152"/>
      <c r="C36" s="49">
        <v>11</v>
      </c>
      <c r="D36" s="50">
        <f t="shared" si="28"/>
        <v>1515.67</v>
      </c>
      <c r="E36" s="50">
        <f t="shared" si="29"/>
        <v>1780.29</v>
      </c>
      <c r="F36" s="50">
        <f t="shared" si="30"/>
        <v>1950.5900000000001</v>
      </c>
      <c r="G36" s="50">
        <f t="shared" si="31"/>
        <v>2098.62</v>
      </c>
      <c r="H36" s="50">
        <f t="shared" si="32"/>
        <v>2579.3900000000003</v>
      </c>
      <c r="I36" s="50">
        <f t="shared" si="33"/>
        <v>2640.96</v>
      </c>
      <c r="J36" s="50">
        <f t="shared" si="34"/>
        <v>2910.82</v>
      </c>
      <c r="K36" s="50">
        <f t="shared" si="35"/>
        <v>3204.26</v>
      </c>
      <c r="L36" s="50">
        <f t="shared" si="36"/>
        <v>3386.3500000000004</v>
      </c>
      <c r="M36" s="50">
        <f t="shared" si="37"/>
        <v>3673.2400000000002</v>
      </c>
      <c r="N36" s="50">
        <f t="shared" si="37"/>
        <v>3808.17</v>
      </c>
      <c r="O36" s="51">
        <v>11</v>
      </c>
      <c r="P36" s="67"/>
      <c r="Q36" s="8"/>
      <c r="R36" s="1"/>
      <c r="S36" s="98">
        <v>1157</v>
      </c>
      <c r="T36" s="98">
        <v>1359</v>
      </c>
      <c r="U36" s="98">
        <v>1489</v>
      </c>
      <c r="V36" s="98">
        <v>1602</v>
      </c>
      <c r="W36" s="98">
        <v>1969</v>
      </c>
      <c r="X36" s="98">
        <v>2016</v>
      </c>
      <c r="Y36" s="98">
        <v>2222</v>
      </c>
      <c r="Z36" s="98">
        <v>2446</v>
      </c>
      <c r="AA36" s="98">
        <v>2585</v>
      </c>
      <c r="AB36" s="98">
        <v>2804</v>
      </c>
      <c r="AC36" s="98">
        <v>2907</v>
      </c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R36" s="1">
        <v>1081</v>
      </c>
      <c r="AS36" s="1">
        <v>1270</v>
      </c>
      <c r="AT36" s="1">
        <v>1392</v>
      </c>
      <c r="AU36" s="1">
        <v>1498</v>
      </c>
      <c r="AV36" s="1">
        <v>1840</v>
      </c>
      <c r="AW36" s="1">
        <v>1884</v>
      </c>
      <c r="AX36" s="1">
        <v>2076</v>
      </c>
      <c r="AY36" s="1">
        <v>2286</v>
      </c>
      <c r="AZ36" s="1">
        <v>2416</v>
      </c>
      <c r="BA36" s="1">
        <v>2620</v>
      </c>
      <c r="BB36" s="1">
        <v>2717</v>
      </c>
      <c r="BC36" s="98">
        <v>917</v>
      </c>
      <c r="BD36" s="98">
        <v>1078</v>
      </c>
      <c r="BE36" s="98">
        <v>1182</v>
      </c>
      <c r="BF36" s="98">
        <v>1272</v>
      </c>
      <c r="BG36" s="98">
        <v>1564</v>
      </c>
      <c r="BH36" s="98">
        <v>1602</v>
      </c>
      <c r="BI36" s="98">
        <v>1766</v>
      </c>
      <c r="BJ36" s="98">
        <v>1945</v>
      </c>
      <c r="BK36" s="98">
        <v>2056</v>
      </c>
      <c r="BL36" s="98">
        <v>2230</v>
      </c>
      <c r="BM36" s="98">
        <v>2313</v>
      </c>
      <c r="BO36" s="98">
        <v>857</v>
      </c>
      <c r="BP36" s="98">
        <v>1007</v>
      </c>
      <c r="BQ36" s="98">
        <v>1104</v>
      </c>
      <c r="BR36" s="98">
        <v>1188</v>
      </c>
      <c r="BS36" s="98">
        <v>1461</v>
      </c>
      <c r="BT36" s="98">
        <v>1497</v>
      </c>
      <c r="BU36" s="98">
        <v>1650</v>
      </c>
      <c r="BV36" s="98">
        <v>1817</v>
      </c>
      <c r="BW36" s="98">
        <v>1921</v>
      </c>
      <c r="BX36" s="98">
        <v>2084</v>
      </c>
      <c r="BY36" s="98">
        <v>2161</v>
      </c>
      <c r="CA36" s="99">
        <f t="shared" si="3"/>
        <v>0.74070872947277444</v>
      </c>
      <c r="CB36" s="99">
        <f t="shared" si="4"/>
        <v>0.74098601913171447</v>
      </c>
      <c r="CC36" s="99">
        <f t="shared" si="5"/>
        <v>0.74143720617864339</v>
      </c>
      <c r="CD36" s="99">
        <f t="shared" si="6"/>
        <v>0.7415730337078652</v>
      </c>
      <c r="CE36" s="99">
        <f t="shared" si="7"/>
        <v>0.74200101574403254</v>
      </c>
      <c r="CF36" s="99">
        <f t="shared" si="8"/>
        <v>0.74255952380952384</v>
      </c>
      <c r="CG36" s="99">
        <f t="shared" si="9"/>
        <v>0.74257425742574257</v>
      </c>
      <c r="CH36" s="99">
        <f t="shared" si="10"/>
        <v>0.7428454619787408</v>
      </c>
      <c r="CI36" s="99">
        <f t="shared" si="11"/>
        <v>0.7431334622823984</v>
      </c>
      <c r="CJ36" s="99">
        <f t="shared" si="12"/>
        <v>0.74322396576319538</v>
      </c>
      <c r="CK36" s="99">
        <f t="shared" si="13"/>
        <v>0.74337805297557624</v>
      </c>
      <c r="CM36" s="98">
        <f t="shared" si="14"/>
        <v>240</v>
      </c>
      <c r="CN36" s="98">
        <f t="shared" si="15"/>
        <v>281</v>
      </c>
      <c r="CO36" s="98">
        <f t="shared" si="16"/>
        <v>307</v>
      </c>
      <c r="CP36" s="98">
        <f t="shared" si="17"/>
        <v>330</v>
      </c>
      <c r="CQ36" s="98">
        <f t="shared" si="18"/>
        <v>405</v>
      </c>
      <c r="CR36" s="98">
        <f t="shared" si="19"/>
        <v>414</v>
      </c>
      <c r="CS36" s="98">
        <f t="shared" si="20"/>
        <v>456</v>
      </c>
      <c r="CT36" s="98">
        <f t="shared" si="21"/>
        <v>501</v>
      </c>
      <c r="CU36" s="98">
        <f t="shared" si="22"/>
        <v>529</v>
      </c>
      <c r="CV36" s="98">
        <f t="shared" si="23"/>
        <v>574</v>
      </c>
      <c r="CW36" s="98">
        <f t="shared" si="24"/>
        <v>594</v>
      </c>
    </row>
    <row r="37" spans="1:101" ht="12.75" customHeight="1" x14ac:dyDescent="0.3">
      <c r="A37" s="154"/>
      <c r="B37" s="152"/>
      <c r="C37" s="52">
        <v>12</v>
      </c>
      <c r="D37" s="46">
        <f t="shared" si="28"/>
        <v>1551.04</v>
      </c>
      <c r="E37" s="46">
        <f t="shared" si="29"/>
        <v>1830.0700000000002</v>
      </c>
      <c r="F37" s="46">
        <f t="shared" si="30"/>
        <v>2005.6100000000001</v>
      </c>
      <c r="G37" s="46">
        <f t="shared" si="31"/>
        <v>2161.5</v>
      </c>
      <c r="H37" s="46">
        <f t="shared" si="32"/>
        <v>2650.13</v>
      </c>
      <c r="I37" s="46">
        <f t="shared" si="33"/>
        <v>2718.25</v>
      </c>
      <c r="J37" s="46">
        <f t="shared" si="34"/>
        <v>2988.11</v>
      </c>
      <c r="K37" s="46">
        <f t="shared" si="35"/>
        <v>3315.61</v>
      </c>
      <c r="L37" s="46">
        <f t="shared" si="36"/>
        <v>3514.73</v>
      </c>
      <c r="M37" s="46">
        <f t="shared" si="37"/>
        <v>3808.17</v>
      </c>
      <c r="N37" s="46">
        <f t="shared" si="37"/>
        <v>3965.3700000000003</v>
      </c>
      <c r="O37" s="43">
        <v>12</v>
      </c>
      <c r="P37" s="67"/>
      <c r="Q37" s="8"/>
      <c r="R37" s="1"/>
      <c r="S37" s="98">
        <v>1184</v>
      </c>
      <c r="T37" s="98">
        <v>1397</v>
      </c>
      <c r="U37" s="98">
        <v>1531</v>
      </c>
      <c r="V37" s="98">
        <v>1650</v>
      </c>
      <c r="W37" s="98">
        <v>2023</v>
      </c>
      <c r="X37" s="98">
        <v>2075</v>
      </c>
      <c r="Y37" s="98">
        <v>2281</v>
      </c>
      <c r="Z37" s="98">
        <v>2531</v>
      </c>
      <c r="AA37" s="98">
        <v>2683</v>
      </c>
      <c r="AB37" s="98">
        <v>2907</v>
      </c>
      <c r="AC37" s="98">
        <v>3027</v>
      </c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R37" s="1">
        <v>1107</v>
      </c>
      <c r="AS37" s="1">
        <v>1306</v>
      </c>
      <c r="AT37" s="1">
        <v>1431</v>
      </c>
      <c r="AU37" s="1">
        <v>1543</v>
      </c>
      <c r="AV37" s="1">
        <v>1891</v>
      </c>
      <c r="AW37" s="1">
        <v>1940</v>
      </c>
      <c r="AX37" s="1">
        <v>2132</v>
      </c>
      <c r="AY37" s="1">
        <v>2365</v>
      </c>
      <c r="AZ37" s="1">
        <v>2508</v>
      </c>
      <c r="BA37" s="1">
        <v>2717</v>
      </c>
      <c r="BB37" s="1">
        <v>2829</v>
      </c>
      <c r="BC37" s="98">
        <v>939</v>
      </c>
      <c r="BD37" s="98">
        <v>1109</v>
      </c>
      <c r="BE37" s="98">
        <v>1216</v>
      </c>
      <c r="BF37" s="98">
        <v>1311</v>
      </c>
      <c r="BG37" s="98">
        <v>1608</v>
      </c>
      <c r="BH37" s="98">
        <v>1649</v>
      </c>
      <c r="BI37" s="98">
        <v>1814</v>
      </c>
      <c r="BJ37" s="98">
        <v>2013</v>
      </c>
      <c r="BK37" s="98">
        <v>2134</v>
      </c>
      <c r="BL37" s="98">
        <v>2313</v>
      </c>
      <c r="BM37" s="98">
        <v>2409</v>
      </c>
      <c r="BO37" s="98">
        <v>877</v>
      </c>
      <c r="BP37" s="98">
        <v>1036</v>
      </c>
      <c r="BQ37" s="98">
        <v>1136</v>
      </c>
      <c r="BR37" s="98">
        <v>1225</v>
      </c>
      <c r="BS37" s="98">
        <v>1502</v>
      </c>
      <c r="BT37" s="98">
        <v>1541</v>
      </c>
      <c r="BU37" s="98">
        <v>1695</v>
      </c>
      <c r="BV37" s="98">
        <v>1881</v>
      </c>
      <c r="BW37" s="98">
        <v>1994</v>
      </c>
      <c r="BX37" s="98">
        <v>2161</v>
      </c>
      <c r="BY37" s="98">
        <v>2251</v>
      </c>
      <c r="CA37" s="99">
        <f t="shared" si="3"/>
        <v>0.74070945945945943</v>
      </c>
      <c r="CB37" s="99">
        <f t="shared" si="4"/>
        <v>0.74158911954187545</v>
      </c>
      <c r="CC37" s="99">
        <f t="shared" si="5"/>
        <v>0.74199869366427174</v>
      </c>
      <c r="CD37" s="99">
        <f t="shared" si="6"/>
        <v>0.74242424242424243</v>
      </c>
      <c r="CE37" s="99">
        <f t="shared" si="7"/>
        <v>0.74246169055857636</v>
      </c>
      <c r="CF37" s="99">
        <f t="shared" si="8"/>
        <v>0.74265060240963854</v>
      </c>
      <c r="CG37" s="99">
        <f t="shared" si="9"/>
        <v>0.74309513371328362</v>
      </c>
      <c r="CH37" s="99">
        <f t="shared" si="10"/>
        <v>0.7431845120505729</v>
      </c>
      <c r="CI37" s="99">
        <f t="shared" si="11"/>
        <v>0.74319791278419678</v>
      </c>
      <c r="CJ37" s="99">
        <f t="shared" si="12"/>
        <v>0.74337805297557624</v>
      </c>
      <c r="CK37" s="99">
        <f t="shared" si="13"/>
        <v>0.74364056821935909</v>
      </c>
      <c r="CM37" s="98">
        <f t="shared" si="14"/>
        <v>245</v>
      </c>
      <c r="CN37" s="98">
        <f t="shared" si="15"/>
        <v>288</v>
      </c>
      <c r="CO37" s="98">
        <f t="shared" si="16"/>
        <v>315</v>
      </c>
      <c r="CP37" s="98">
        <f t="shared" si="17"/>
        <v>339</v>
      </c>
      <c r="CQ37" s="98">
        <f t="shared" si="18"/>
        <v>415</v>
      </c>
      <c r="CR37" s="98">
        <f t="shared" si="19"/>
        <v>426</v>
      </c>
      <c r="CS37" s="98">
        <f t="shared" si="20"/>
        <v>467</v>
      </c>
      <c r="CT37" s="98">
        <f t="shared" si="21"/>
        <v>518</v>
      </c>
      <c r="CU37" s="98">
        <f t="shared" si="22"/>
        <v>549</v>
      </c>
      <c r="CV37" s="98">
        <f t="shared" si="23"/>
        <v>594</v>
      </c>
      <c r="CW37" s="98">
        <f t="shared" si="24"/>
        <v>618</v>
      </c>
    </row>
    <row r="38" spans="1:101" ht="12.75" customHeight="1" x14ac:dyDescent="0.3">
      <c r="A38" s="154"/>
      <c r="B38" s="152"/>
      <c r="C38" s="49">
        <v>13</v>
      </c>
      <c r="D38" s="50">
        <f t="shared" si="28"/>
        <v>1583.79</v>
      </c>
      <c r="E38" s="50">
        <f t="shared" si="29"/>
        <v>1875.92</v>
      </c>
      <c r="F38" s="50">
        <f t="shared" si="30"/>
        <v>2060.63</v>
      </c>
      <c r="G38" s="50">
        <f t="shared" si="31"/>
        <v>2224.38</v>
      </c>
      <c r="H38" s="50">
        <f t="shared" si="32"/>
        <v>2723.4900000000002</v>
      </c>
      <c r="I38" s="50">
        <f t="shared" si="33"/>
        <v>2798.1600000000003</v>
      </c>
      <c r="J38" s="50">
        <f t="shared" si="34"/>
        <v>3068.02</v>
      </c>
      <c r="K38" s="50">
        <f t="shared" si="35"/>
        <v>3426.96</v>
      </c>
      <c r="L38" s="50">
        <f t="shared" si="36"/>
        <v>3641.8</v>
      </c>
      <c r="M38" s="50">
        <f t="shared" si="37"/>
        <v>3949.65</v>
      </c>
      <c r="N38" s="50">
        <f t="shared" si="37"/>
        <v>4121.26</v>
      </c>
      <c r="O38" s="51">
        <v>13</v>
      </c>
      <c r="P38" s="67"/>
      <c r="Q38" s="8"/>
      <c r="R38" s="1"/>
      <c r="S38" s="98">
        <v>1209</v>
      </c>
      <c r="T38" s="98">
        <v>1432</v>
      </c>
      <c r="U38" s="98">
        <v>1573</v>
      </c>
      <c r="V38" s="98">
        <v>1698</v>
      </c>
      <c r="W38" s="98">
        <v>2079</v>
      </c>
      <c r="X38" s="98">
        <v>2136</v>
      </c>
      <c r="Y38" s="98">
        <v>2342</v>
      </c>
      <c r="Z38" s="98">
        <v>2616</v>
      </c>
      <c r="AA38" s="98">
        <v>2780</v>
      </c>
      <c r="AB38" s="98">
        <v>3015</v>
      </c>
      <c r="AC38" s="98">
        <v>3146</v>
      </c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R38" s="1">
        <v>1130</v>
      </c>
      <c r="AS38" s="1">
        <v>1339</v>
      </c>
      <c r="AT38" s="1">
        <v>1470</v>
      </c>
      <c r="AU38" s="1">
        <v>1587</v>
      </c>
      <c r="AV38" s="1">
        <v>1943</v>
      </c>
      <c r="AW38" s="1">
        <v>1996</v>
      </c>
      <c r="AX38" s="1">
        <v>2189</v>
      </c>
      <c r="AY38" s="1">
        <v>2445</v>
      </c>
      <c r="AZ38" s="1">
        <v>2598</v>
      </c>
      <c r="BA38" s="1">
        <v>2818</v>
      </c>
      <c r="BB38" s="1">
        <v>2941</v>
      </c>
      <c r="BC38" s="98">
        <v>959</v>
      </c>
      <c r="BD38" s="98">
        <v>1137</v>
      </c>
      <c r="BE38" s="98">
        <v>1249</v>
      </c>
      <c r="BF38" s="98">
        <v>1349</v>
      </c>
      <c r="BG38" s="98">
        <v>1652</v>
      </c>
      <c r="BH38" s="98">
        <v>1698</v>
      </c>
      <c r="BI38" s="98">
        <v>1862</v>
      </c>
      <c r="BJ38" s="98">
        <v>2081</v>
      </c>
      <c r="BK38" s="98">
        <v>2212</v>
      </c>
      <c r="BL38" s="98">
        <v>2399</v>
      </c>
      <c r="BM38" s="98">
        <v>2504</v>
      </c>
      <c r="BO38" s="98">
        <v>896</v>
      </c>
      <c r="BP38" s="98">
        <v>1062</v>
      </c>
      <c r="BQ38" s="98">
        <v>1167</v>
      </c>
      <c r="BR38" s="98">
        <v>1260</v>
      </c>
      <c r="BS38" s="98">
        <v>1543</v>
      </c>
      <c r="BT38" s="98">
        <v>1586</v>
      </c>
      <c r="BU38" s="98">
        <v>1740</v>
      </c>
      <c r="BV38" s="98">
        <v>1944</v>
      </c>
      <c r="BW38" s="98">
        <v>2067</v>
      </c>
      <c r="BX38" s="98">
        <v>2242</v>
      </c>
      <c r="BY38" s="98">
        <v>2340</v>
      </c>
      <c r="CA38" s="99">
        <f t="shared" si="3"/>
        <v>0.74110835401157982</v>
      </c>
      <c r="CB38" s="99">
        <f t="shared" si="4"/>
        <v>0.74162011173184361</v>
      </c>
      <c r="CC38" s="99">
        <f t="shared" si="5"/>
        <v>0.74189446916719648</v>
      </c>
      <c r="CD38" s="99">
        <f t="shared" si="6"/>
        <v>0.74204946996466437</v>
      </c>
      <c r="CE38" s="99">
        <f t="shared" si="7"/>
        <v>0.74218374218374217</v>
      </c>
      <c r="CF38" s="99">
        <f t="shared" si="8"/>
        <v>0.74250936329588013</v>
      </c>
      <c r="CG38" s="99">
        <f t="shared" si="9"/>
        <v>0.74295473953885571</v>
      </c>
      <c r="CH38" s="99">
        <f t="shared" si="10"/>
        <v>0.74311926605504586</v>
      </c>
      <c r="CI38" s="99">
        <f t="shared" si="11"/>
        <v>0.7435251798561151</v>
      </c>
      <c r="CJ38" s="99">
        <f t="shared" si="12"/>
        <v>0.74361525704809284</v>
      </c>
      <c r="CK38" s="99">
        <f t="shared" si="13"/>
        <v>0.74380165289256195</v>
      </c>
      <c r="CM38" s="98">
        <f t="shared" si="14"/>
        <v>250</v>
      </c>
      <c r="CN38" s="98">
        <f t="shared" si="15"/>
        <v>295</v>
      </c>
      <c r="CO38" s="98">
        <f t="shared" si="16"/>
        <v>324</v>
      </c>
      <c r="CP38" s="98">
        <f t="shared" si="17"/>
        <v>349</v>
      </c>
      <c r="CQ38" s="98">
        <f t="shared" si="18"/>
        <v>427</v>
      </c>
      <c r="CR38" s="98">
        <f t="shared" si="19"/>
        <v>438</v>
      </c>
      <c r="CS38" s="98">
        <f t="shared" si="20"/>
        <v>480</v>
      </c>
      <c r="CT38" s="98">
        <f t="shared" si="21"/>
        <v>535</v>
      </c>
      <c r="CU38" s="98">
        <f t="shared" si="22"/>
        <v>568</v>
      </c>
      <c r="CV38" s="98">
        <f t="shared" si="23"/>
        <v>616</v>
      </c>
      <c r="CW38" s="98">
        <f t="shared" si="24"/>
        <v>642</v>
      </c>
    </row>
    <row r="39" spans="1:101" ht="12.75" customHeight="1" x14ac:dyDescent="0.3">
      <c r="A39" s="154"/>
      <c r="B39" s="152"/>
      <c r="C39" s="52">
        <v>14</v>
      </c>
      <c r="D39" s="46">
        <f t="shared" si="28"/>
        <v>1619.16</v>
      </c>
      <c r="E39" s="46">
        <f t="shared" si="29"/>
        <v>1925.7</v>
      </c>
      <c r="F39" s="46">
        <f t="shared" si="30"/>
        <v>2114.34</v>
      </c>
      <c r="G39" s="46">
        <f t="shared" si="31"/>
        <v>2287.2600000000002</v>
      </c>
      <c r="H39" s="46">
        <f t="shared" si="32"/>
        <v>2795.54</v>
      </c>
      <c r="I39" s="46">
        <f t="shared" si="33"/>
        <v>2879.38</v>
      </c>
      <c r="J39" s="46">
        <f t="shared" si="34"/>
        <v>3146.6200000000003</v>
      </c>
      <c r="K39" s="46">
        <f t="shared" si="35"/>
        <v>3539.6200000000003</v>
      </c>
      <c r="L39" s="46">
        <f t="shared" si="36"/>
        <v>3770.1800000000003</v>
      </c>
      <c r="M39" s="46">
        <f t="shared" si="37"/>
        <v>4088.51</v>
      </c>
      <c r="N39" s="46">
        <f t="shared" si="37"/>
        <v>4275.84</v>
      </c>
      <c r="O39" s="43">
        <v>14</v>
      </c>
      <c r="P39" s="67"/>
      <c r="Q39" s="8"/>
      <c r="R39" s="1"/>
      <c r="S39" s="98">
        <v>1236</v>
      </c>
      <c r="T39" s="98">
        <v>1470</v>
      </c>
      <c r="U39" s="98">
        <v>1614</v>
      </c>
      <c r="V39" s="98">
        <v>1746</v>
      </c>
      <c r="W39" s="98">
        <v>2134</v>
      </c>
      <c r="X39" s="98">
        <v>2198</v>
      </c>
      <c r="Y39" s="98">
        <v>2402</v>
      </c>
      <c r="Z39" s="98">
        <v>2702</v>
      </c>
      <c r="AA39" s="98">
        <v>2878</v>
      </c>
      <c r="AB39" s="98">
        <v>3121</v>
      </c>
      <c r="AC39" s="98">
        <v>3264</v>
      </c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R39" s="1">
        <v>1155</v>
      </c>
      <c r="AS39" s="1">
        <v>1373</v>
      </c>
      <c r="AT39" s="1">
        <v>1508</v>
      </c>
      <c r="AU39" s="1">
        <v>1632</v>
      </c>
      <c r="AV39" s="1">
        <v>1994</v>
      </c>
      <c r="AW39" s="1">
        <v>2054</v>
      </c>
      <c r="AX39" s="1">
        <v>2245</v>
      </c>
      <c r="AY39" s="1">
        <v>2525</v>
      </c>
      <c r="AZ39" s="1">
        <v>2690</v>
      </c>
      <c r="BA39" s="1">
        <v>2917</v>
      </c>
      <c r="BB39" s="1">
        <v>3051</v>
      </c>
      <c r="BC39" s="98">
        <v>980</v>
      </c>
      <c r="BD39" s="98">
        <v>1166</v>
      </c>
      <c r="BE39" s="98">
        <v>1281</v>
      </c>
      <c r="BF39" s="98">
        <v>1387</v>
      </c>
      <c r="BG39" s="98">
        <v>1696</v>
      </c>
      <c r="BH39" s="98">
        <v>1747</v>
      </c>
      <c r="BI39" s="98">
        <v>1910</v>
      </c>
      <c r="BJ39" s="98">
        <v>2149</v>
      </c>
      <c r="BK39" s="98">
        <v>2290</v>
      </c>
      <c r="BL39" s="98">
        <v>2484</v>
      </c>
      <c r="BM39" s="98">
        <v>2598</v>
      </c>
      <c r="BO39" s="98">
        <v>915</v>
      </c>
      <c r="BP39" s="98">
        <v>1089</v>
      </c>
      <c r="BQ39" s="98">
        <v>1197</v>
      </c>
      <c r="BR39" s="98">
        <v>1296</v>
      </c>
      <c r="BS39" s="98">
        <v>1585</v>
      </c>
      <c r="BT39" s="98">
        <v>1632</v>
      </c>
      <c r="BU39" s="98">
        <v>1785</v>
      </c>
      <c r="BV39" s="98">
        <v>2008</v>
      </c>
      <c r="BW39" s="98">
        <v>2140</v>
      </c>
      <c r="BX39" s="98">
        <v>2321</v>
      </c>
      <c r="BY39" s="98">
        <v>2428</v>
      </c>
      <c r="CA39" s="99">
        <f t="shared" si="3"/>
        <v>0.74029126213592233</v>
      </c>
      <c r="CB39" s="99">
        <f t="shared" si="4"/>
        <v>0.74081632653061225</v>
      </c>
      <c r="CC39" s="99">
        <f t="shared" si="5"/>
        <v>0.74163568773234201</v>
      </c>
      <c r="CD39" s="99">
        <f t="shared" si="6"/>
        <v>0.74226804123711343</v>
      </c>
      <c r="CE39" s="99">
        <f t="shared" si="7"/>
        <v>0.74273664479850043</v>
      </c>
      <c r="CF39" s="99">
        <f t="shared" si="8"/>
        <v>0.7424931756141947</v>
      </c>
      <c r="CG39" s="99">
        <f t="shared" si="9"/>
        <v>0.74313072439633643</v>
      </c>
      <c r="CH39" s="99">
        <f t="shared" si="10"/>
        <v>0.74315321983715765</v>
      </c>
      <c r="CI39" s="99">
        <f t="shared" si="11"/>
        <v>0.74357192494788049</v>
      </c>
      <c r="CJ39" s="99">
        <f t="shared" si="12"/>
        <v>0.74367190003204098</v>
      </c>
      <c r="CK39" s="99">
        <f t="shared" si="13"/>
        <v>0.74387254901960786</v>
      </c>
      <c r="CM39" s="98">
        <f t="shared" si="14"/>
        <v>256</v>
      </c>
      <c r="CN39" s="98">
        <f t="shared" si="15"/>
        <v>304</v>
      </c>
      <c r="CO39" s="98">
        <f t="shared" si="16"/>
        <v>333</v>
      </c>
      <c r="CP39" s="98">
        <f t="shared" si="17"/>
        <v>359</v>
      </c>
      <c r="CQ39" s="98">
        <f t="shared" si="18"/>
        <v>438</v>
      </c>
      <c r="CR39" s="98">
        <f t="shared" si="19"/>
        <v>451</v>
      </c>
      <c r="CS39" s="98">
        <f t="shared" si="20"/>
        <v>492</v>
      </c>
      <c r="CT39" s="98">
        <f t="shared" si="21"/>
        <v>553</v>
      </c>
      <c r="CU39" s="98">
        <f t="shared" si="22"/>
        <v>588</v>
      </c>
      <c r="CV39" s="98">
        <f t="shared" si="23"/>
        <v>637</v>
      </c>
      <c r="CW39" s="98">
        <f t="shared" si="24"/>
        <v>666</v>
      </c>
    </row>
    <row r="40" spans="1:101" ht="12.75" customHeight="1" x14ac:dyDescent="0.3">
      <c r="A40" s="154"/>
      <c r="B40" s="152"/>
      <c r="C40" s="49">
        <v>15</v>
      </c>
      <c r="D40" s="50">
        <f t="shared" si="28"/>
        <v>1651.91</v>
      </c>
      <c r="E40" s="50">
        <f t="shared" si="29"/>
        <v>1972.8600000000001</v>
      </c>
      <c r="F40" s="50">
        <f t="shared" si="30"/>
        <v>2170.67</v>
      </c>
      <c r="G40" s="50">
        <f t="shared" si="31"/>
        <v>2350.14</v>
      </c>
      <c r="H40" s="50">
        <f t="shared" si="32"/>
        <v>2864.9700000000003</v>
      </c>
      <c r="I40" s="50">
        <f t="shared" si="33"/>
        <v>2957.98</v>
      </c>
      <c r="J40" s="50">
        <f t="shared" si="34"/>
        <v>3229.15</v>
      </c>
      <c r="K40" s="50">
        <f t="shared" si="35"/>
        <v>3652.28</v>
      </c>
      <c r="L40" s="50">
        <f t="shared" si="36"/>
        <v>3898.56</v>
      </c>
      <c r="M40" s="50">
        <f t="shared" si="37"/>
        <v>4226.0600000000004</v>
      </c>
      <c r="N40" s="50">
        <f t="shared" si="37"/>
        <v>4434.3500000000004</v>
      </c>
      <c r="O40" s="51">
        <v>15</v>
      </c>
      <c r="P40" s="67"/>
      <c r="Q40" s="8"/>
      <c r="R40" s="1"/>
      <c r="S40" s="98">
        <v>1261</v>
      </c>
      <c r="T40" s="98">
        <v>1506</v>
      </c>
      <c r="U40" s="98">
        <v>1657</v>
      </c>
      <c r="V40" s="98">
        <v>1794</v>
      </c>
      <c r="W40" s="98">
        <v>2187</v>
      </c>
      <c r="X40" s="98">
        <v>2258</v>
      </c>
      <c r="Y40" s="98">
        <v>2465</v>
      </c>
      <c r="Z40" s="98">
        <v>2788</v>
      </c>
      <c r="AA40" s="98">
        <v>2976</v>
      </c>
      <c r="AB40" s="98">
        <v>3226</v>
      </c>
      <c r="AC40" s="98">
        <v>3385</v>
      </c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R40" s="1">
        <v>1179</v>
      </c>
      <c r="AS40" s="1">
        <v>1407</v>
      </c>
      <c r="AT40" s="1">
        <v>1549</v>
      </c>
      <c r="AU40" s="1">
        <v>1676</v>
      </c>
      <c r="AV40" s="1">
        <v>2044</v>
      </c>
      <c r="AW40" s="1">
        <v>2110</v>
      </c>
      <c r="AX40" s="1">
        <v>2304</v>
      </c>
      <c r="AY40" s="1">
        <v>2605</v>
      </c>
      <c r="AZ40" s="1">
        <v>2782</v>
      </c>
      <c r="BA40" s="1">
        <v>3015</v>
      </c>
      <c r="BB40" s="1">
        <v>3163</v>
      </c>
      <c r="BC40" s="98">
        <v>1000</v>
      </c>
      <c r="BD40" s="98">
        <v>1195</v>
      </c>
      <c r="BE40" s="98">
        <v>1316</v>
      </c>
      <c r="BF40" s="98">
        <v>1425</v>
      </c>
      <c r="BG40" s="98">
        <v>1739</v>
      </c>
      <c r="BH40" s="98">
        <v>1795</v>
      </c>
      <c r="BI40" s="98">
        <v>1960</v>
      </c>
      <c r="BJ40" s="98">
        <v>2218</v>
      </c>
      <c r="BK40" s="98">
        <v>2368</v>
      </c>
      <c r="BL40" s="98">
        <v>2567</v>
      </c>
      <c r="BM40" s="98">
        <v>2694</v>
      </c>
      <c r="BO40" s="98">
        <v>934</v>
      </c>
      <c r="BP40" s="98">
        <v>1116</v>
      </c>
      <c r="BQ40" s="98">
        <v>1229</v>
      </c>
      <c r="BR40" s="98">
        <v>1331</v>
      </c>
      <c r="BS40" s="98">
        <v>1625</v>
      </c>
      <c r="BT40" s="98">
        <v>1677</v>
      </c>
      <c r="BU40" s="98">
        <v>1831</v>
      </c>
      <c r="BV40" s="98">
        <v>2072</v>
      </c>
      <c r="BW40" s="98">
        <v>2213</v>
      </c>
      <c r="BX40" s="98">
        <v>2399</v>
      </c>
      <c r="BY40" s="98">
        <v>2517</v>
      </c>
      <c r="CA40" s="99">
        <f t="shared" si="3"/>
        <v>0.74068199841395721</v>
      </c>
      <c r="CB40" s="99">
        <f t="shared" si="4"/>
        <v>0.74103585657370519</v>
      </c>
      <c r="CC40" s="99">
        <f t="shared" si="5"/>
        <v>0.74170187085093542</v>
      </c>
      <c r="CD40" s="99">
        <f t="shared" si="6"/>
        <v>0.74191750278706803</v>
      </c>
      <c r="CE40" s="99">
        <f t="shared" si="7"/>
        <v>0.74302697759487879</v>
      </c>
      <c r="CF40" s="99">
        <f t="shared" si="8"/>
        <v>0.74269264836138171</v>
      </c>
      <c r="CG40" s="99">
        <f t="shared" si="9"/>
        <v>0.74279918864097361</v>
      </c>
      <c r="CH40" s="99">
        <f t="shared" si="10"/>
        <v>0.74318507890961261</v>
      </c>
      <c r="CI40" s="99">
        <f t="shared" si="11"/>
        <v>0.7436155913978495</v>
      </c>
      <c r="CJ40" s="99">
        <f t="shared" si="12"/>
        <v>0.74364538127712332</v>
      </c>
      <c r="CK40" s="99">
        <f t="shared" si="13"/>
        <v>0.74357459379615953</v>
      </c>
      <c r="CM40" s="98">
        <f t="shared" si="14"/>
        <v>261</v>
      </c>
      <c r="CN40" s="98">
        <f t="shared" si="15"/>
        <v>311</v>
      </c>
      <c r="CO40" s="98">
        <f t="shared" si="16"/>
        <v>341</v>
      </c>
      <c r="CP40" s="98">
        <f t="shared" si="17"/>
        <v>369</v>
      </c>
      <c r="CQ40" s="98">
        <f t="shared" si="18"/>
        <v>448</v>
      </c>
      <c r="CR40" s="98">
        <f t="shared" si="19"/>
        <v>463</v>
      </c>
      <c r="CS40" s="98">
        <f t="shared" si="20"/>
        <v>505</v>
      </c>
      <c r="CT40" s="98">
        <f t="shared" si="21"/>
        <v>570</v>
      </c>
      <c r="CU40" s="98">
        <f t="shared" si="22"/>
        <v>608</v>
      </c>
      <c r="CV40" s="98">
        <f t="shared" si="23"/>
        <v>659</v>
      </c>
      <c r="CW40" s="98">
        <f t="shared" si="24"/>
        <v>691</v>
      </c>
    </row>
    <row r="41" spans="1:101" ht="12.75" customHeight="1" x14ac:dyDescent="0.3">
      <c r="A41" s="154"/>
      <c r="B41" s="152"/>
      <c r="C41" s="52">
        <v>16</v>
      </c>
      <c r="D41" s="46">
        <f t="shared" si="28"/>
        <v>1684.66</v>
      </c>
      <c r="E41" s="46">
        <f t="shared" si="29"/>
        <v>2020.02</v>
      </c>
      <c r="F41" s="46">
        <f t="shared" si="30"/>
        <v>2227</v>
      </c>
      <c r="G41" s="46">
        <f t="shared" si="31"/>
        <v>2413.02</v>
      </c>
      <c r="H41" s="46">
        <f t="shared" si="32"/>
        <v>2938.33</v>
      </c>
      <c r="I41" s="46">
        <f t="shared" si="33"/>
        <v>3040.51</v>
      </c>
      <c r="J41" s="46">
        <f t="shared" si="34"/>
        <v>3307.75</v>
      </c>
      <c r="K41" s="46">
        <f t="shared" si="35"/>
        <v>3762.32</v>
      </c>
      <c r="L41" s="46">
        <f t="shared" si="36"/>
        <v>4025.63</v>
      </c>
      <c r="M41" s="46">
        <f t="shared" si="37"/>
        <v>4368.8500000000004</v>
      </c>
      <c r="N41" s="46">
        <f t="shared" si="37"/>
        <v>4591.55</v>
      </c>
      <c r="O41" s="43">
        <v>16</v>
      </c>
      <c r="P41" s="67"/>
      <c r="Q41" s="8"/>
      <c r="R41" s="1"/>
      <c r="S41" s="98">
        <v>1286</v>
      </c>
      <c r="T41" s="98">
        <v>1542</v>
      </c>
      <c r="U41" s="98">
        <v>1700</v>
      </c>
      <c r="V41" s="98">
        <v>1842</v>
      </c>
      <c r="W41" s="98">
        <v>2243</v>
      </c>
      <c r="X41" s="98">
        <v>2321</v>
      </c>
      <c r="Y41" s="98">
        <v>2525</v>
      </c>
      <c r="Z41" s="98">
        <v>2872</v>
      </c>
      <c r="AA41" s="98">
        <v>3073</v>
      </c>
      <c r="AB41" s="98">
        <v>3335</v>
      </c>
      <c r="AC41" s="98">
        <v>3505</v>
      </c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R41" s="1">
        <v>1202</v>
      </c>
      <c r="AS41" s="1">
        <v>1441</v>
      </c>
      <c r="AT41" s="1">
        <v>1589</v>
      </c>
      <c r="AU41" s="1">
        <v>1721</v>
      </c>
      <c r="AV41" s="1">
        <v>2096</v>
      </c>
      <c r="AW41" s="1">
        <v>2169</v>
      </c>
      <c r="AX41" s="1">
        <v>2359</v>
      </c>
      <c r="AY41" s="1">
        <v>2684</v>
      </c>
      <c r="AZ41" s="1">
        <v>2872</v>
      </c>
      <c r="BA41" s="1">
        <v>3117</v>
      </c>
      <c r="BB41" s="1">
        <v>3276</v>
      </c>
      <c r="BC41" s="98">
        <v>1020</v>
      </c>
      <c r="BD41" s="98">
        <v>1224</v>
      </c>
      <c r="BE41" s="98">
        <v>1351</v>
      </c>
      <c r="BF41" s="98">
        <v>1463</v>
      </c>
      <c r="BG41" s="98">
        <v>1783</v>
      </c>
      <c r="BH41" s="98">
        <v>1845</v>
      </c>
      <c r="BI41" s="98">
        <v>2008</v>
      </c>
      <c r="BJ41" s="98">
        <v>2285</v>
      </c>
      <c r="BK41" s="98">
        <v>2445</v>
      </c>
      <c r="BL41" s="98">
        <v>2654</v>
      </c>
      <c r="BM41" s="98">
        <v>2790</v>
      </c>
      <c r="BO41" s="98">
        <v>953</v>
      </c>
      <c r="BP41" s="98">
        <v>1143</v>
      </c>
      <c r="BQ41" s="98">
        <v>1262</v>
      </c>
      <c r="BR41" s="98">
        <v>1367</v>
      </c>
      <c r="BS41" s="98">
        <v>1666</v>
      </c>
      <c r="BT41" s="98">
        <v>1724</v>
      </c>
      <c r="BU41" s="98">
        <v>1876</v>
      </c>
      <c r="BV41" s="98">
        <v>2135</v>
      </c>
      <c r="BW41" s="98">
        <v>2285</v>
      </c>
      <c r="BX41" s="98">
        <v>2480</v>
      </c>
      <c r="BY41" s="98">
        <v>2607</v>
      </c>
      <c r="CA41" s="99">
        <f t="shared" si="3"/>
        <v>0.74105754276827374</v>
      </c>
      <c r="CB41" s="99">
        <f t="shared" si="4"/>
        <v>0.74124513618677046</v>
      </c>
      <c r="CC41" s="99">
        <f t="shared" si="5"/>
        <v>0.74235294117647055</v>
      </c>
      <c r="CD41" s="99">
        <f t="shared" si="6"/>
        <v>0.74212812160694897</v>
      </c>
      <c r="CE41" s="99">
        <f t="shared" si="7"/>
        <v>0.74275523851983949</v>
      </c>
      <c r="CF41" s="99">
        <f t="shared" si="8"/>
        <v>0.7427832830676433</v>
      </c>
      <c r="CG41" s="99">
        <f t="shared" si="9"/>
        <v>0.74297029702970296</v>
      </c>
      <c r="CH41" s="99">
        <f t="shared" si="10"/>
        <v>0.74338440111420612</v>
      </c>
      <c r="CI41" s="99">
        <f t="shared" si="11"/>
        <v>0.74357305564594856</v>
      </c>
      <c r="CJ41" s="99">
        <f t="shared" si="12"/>
        <v>0.74362818590704649</v>
      </c>
      <c r="CK41" s="99">
        <f t="shared" si="13"/>
        <v>0.7437945791726106</v>
      </c>
      <c r="CM41" s="98">
        <f t="shared" si="14"/>
        <v>266</v>
      </c>
      <c r="CN41" s="98">
        <f t="shared" si="15"/>
        <v>318</v>
      </c>
      <c r="CO41" s="98">
        <f t="shared" si="16"/>
        <v>349</v>
      </c>
      <c r="CP41" s="98">
        <f t="shared" si="17"/>
        <v>379</v>
      </c>
      <c r="CQ41" s="98">
        <f t="shared" si="18"/>
        <v>460</v>
      </c>
      <c r="CR41" s="98">
        <f t="shared" si="19"/>
        <v>476</v>
      </c>
      <c r="CS41" s="98">
        <f t="shared" si="20"/>
        <v>517</v>
      </c>
      <c r="CT41" s="98">
        <f t="shared" si="21"/>
        <v>587</v>
      </c>
      <c r="CU41" s="98">
        <f t="shared" si="22"/>
        <v>628</v>
      </c>
      <c r="CV41" s="98">
        <f t="shared" si="23"/>
        <v>681</v>
      </c>
      <c r="CW41" s="98">
        <f t="shared" si="24"/>
        <v>715</v>
      </c>
    </row>
    <row r="42" spans="1:101" ht="12.75" customHeight="1" x14ac:dyDescent="0.3">
      <c r="A42" s="154"/>
      <c r="B42" s="152"/>
      <c r="C42" s="49">
        <v>17</v>
      </c>
      <c r="D42" s="50">
        <f t="shared" si="28"/>
        <v>1718.72</v>
      </c>
      <c r="E42" s="50">
        <f t="shared" si="29"/>
        <v>2063.25</v>
      </c>
      <c r="F42" s="50">
        <f t="shared" si="30"/>
        <v>2283.33</v>
      </c>
      <c r="G42" s="50">
        <f t="shared" si="31"/>
        <v>2474.59</v>
      </c>
      <c r="H42" s="50">
        <f t="shared" si="32"/>
        <v>3009.07</v>
      </c>
      <c r="I42" s="50">
        <f t="shared" si="33"/>
        <v>3120.42</v>
      </c>
      <c r="J42" s="50">
        <f t="shared" si="34"/>
        <v>3386.3500000000004</v>
      </c>
      <c r="K42" s="50">
        <f t="shared" si="35"/>
        <v>3873.67</v>
      </c>
      <c r="L42" s="50">
        <f t="shared" si="36"/>
        <v>4157.9400000000005</v>
      </c>
      <c r="M42" s="50">
        <f t="shared" si="37"/>
        <v>4503.78</v>
      </c>
      <c r="N42" s="50">
        <f t="shared" si="37"/>
        <v>4746.13</v>
      </c>
      <c r="O42" s="51">
        <v>17</v>
      </c>
      <c r="P42" s="67"/>
      <c r="Q42" s="8"/>
      <c r="R42" s="1"/>
      <c r="S42" s="98">
        <v>1312</v>
      </c>
      <c r="T42" s="98">
        <v>1575</v>
      </c>
      <c r="U42" s="98">
        <v>1743</v>
      </c>
      <c r="V42" s="98">
        <v>1889</v>
      </c>
      <c r="W42" s="98">
        <v>2297</v>
      </c>
      <c r="X42" s="98">
        <v>2382</v>
      </c>
      <c r="Y42" s="98">
        <v>2585</v>
      </c>
      <c r="Z42" s="98">
        <v>2957</v>
      </c>
      <c r="AA42" s="98">
        <v>3174</v>
      </c>
      <c r="AB42" s="98">
        <v>3438</v>
      </c>
      <c r="AC42" s="98">
        <v>3623</v>
      </c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R42" s="1">
        <v>1226</v>
      </c>
      <c r="AS42" s="1">
        <v>1472</v>
      </c>
      <c r="AT42" s="1">
        <v>1629</v>
      </c>
      <c r="AU42" s="1">
        <v>1766</v>
      </c>
      <c r="AV42" s="1">
        <v>2147</v>
      </c>
      <c r="AW42" s="1">
        <v>2226</v>
      </c>
      <c r="AX42" s="1">
        <v>2416</v>
      </c>
      <c r="AY42" s="1">
        <v>2763</v>
      </c>
      <c r="AZ42" s="1">
        <v>2966</v>
      </c>
      <c r="BA42" s="1">
        <v>3213</v>
      </c>
      <c r="BB42" s="1">
        <v>3386</v>
      </c>
      <c r="BC42" s="98">
        <v>1041</v>
      </c>
      <c r="BD42" s="98">
        <v>1251</v>
      </c>
      <c r="BE42" s="98">
        <v>1384</v>
      </c>
      <c r="BF42" s="98">
        <v>1501</v>
      </c>
      <c r="BG42" s="98">
        <v>1827</v>
      </c>
      <c r="BH42" s="98">
        <v>1894</v>
      </c>
      <c r="BI42" s="98">
        <v>2056</v>
      </c>
      <c r="BJ42" s="98">
        <v>2352</v>
      </c>
      <c r="BK42" s="98">
        <v>2525</v>
      </c>
      <c r="BL42" s="98">
        <v>2736</v>
      </c>
      <c r="BM42" s="98">
        <v>2884</v>
      </c>
      <c r="BO42" s="98">
        <v>972</v>
      </c>
      <c r="BP42" s="98">
        <v>1169</v>
      </c>
      <c r="BQ42" s="98">
        <v>1293</v>
      </c>
      <c r="BR42" s="98">
        <v>1402</v>
      </c>
      <c r="BS42" s="98">
        <v>1707</v>
      </c>
      <c r="BT42" s="98">
        <v>1770</v>
      </c>
      <c r="BU42" s="98">
        <v>1921</v>
      </c>
      <c r="BV42" s="98">
        <v>2198</v>
      </c>
      <c r="BW42" s="98">
        <v>2359</v>
      </c>
      <c r="BX42" s="98">
        <v>2557</v>
      </c>
      <c r="BY42" s="98">
        <v>2695</v>
      </c>
      <c r="CA42" s="99">
        <f t="shared" si="3"/>
        <v>0.74085365853658536</v>
      </c>
      <c r="CB42" s="99">
        <f t="shared" si="4"/>
        <v>0.74222222222222223</v>
      </c>
      <c r="CC42" s="99">
        <f t="shared" si="5"/>
        <v>0.74182444061962138</v>
      </c>
      <c r="CD42" s="99">
        <f t="shared" si="6"/>
        <v>0.74219163578613023</v>
      </c>
      <c r="CE42" s="99">
        <f t="shared" si="7"/>
        <v>0.74314323030039187</v>
      </c>
      <c r="CF42" s="99">
        <f t="shared" si="8"/>
        <v>0.74307304785894202</v>
      </c>
      <c r="CG42" s="99">
        <f t="shared" si="9"/>
        <v>0.7431334622823984</v>
      </c>
      <c r="CH42" s="99">
        <f t="shared" si="10"/>
        <v>0.74332093337842409</v>
      </c>
      <c r="CI42" s="99">
        <f t="shared" si="11"/>
        <v>0.74322621298046632</v>
      </c>
      <c r="CJ42" s="99">
        <f t="shared" si="12"/>
        <v>0.74374636416521234</v>
      </c>
      <c r="CK42" s="99">
        <f t="shared" si="13"/>
        <v>0.74385868065139382</v>
      </c>
      <c r="CM42" s="98">
        <f t="shared" si="14"/>
        <v>271</v>
      </c>
      <c r="CN42" s="98">
        <f t="shared" si="15"/>
        <v>324</v>
      </c>
      <c r="CO42" s="98">
        <f t="shared" si="16"/>
        <v>359</v>
      </c>
      <c r="CP42" s="98">
        <f t="shared" si="17"/>
        <v>388</v>
      </c>
      <c r="CQ42" s="98">
        <f t="shared" si="18"/>
        <v>470</v>
      </c>
      <c r="CR42" s="98">
        <f t="shared" si="19"/>
        <v>488</v>
      </c>
      <c r="CS42" s="98">
        <f t="shared" si="20"/>
        <v>529</v>
      </c>
      <c r="CT42" s="98">
        <f t="shared" si="21"/>
        <v>605</v>
      </c>
      <c r="CU42" s="98">
        <f t="shared" si="22"/>
        <v>649</v>
      </c>
      <c r="CV42" s="98">
        <f t="shared" si="23"/>
        <v>702</v>
      </c>
      <c r="CW42" s="98">
        <f t="shared" si="24"/>
        <v>739</v>
      </c>
    </row>
    <row r="43" spans="1:101" ht="12.75" customHeight="1" x14ac:dyDescent="0.3">
      <c r="A43" s="154"/>
      <c r="B43" s="152"/>
      <c r="C43" s="52">
        <v>18</v>
      </c>
      <c r="D43" s="46">
        <f t="shared" si="28"/>
        <v>1752.78</v>
      </c>
      <c r="E43" s="46">
        <f t="shared" si="29"/>
        <v>2114.34</v>
      </c>
      <c r="F43" s="46">
        <f t="shared" si="30"/>
        <v>2333.11</v>
      </c>
      <c r="G43" s="46">
        <f t="shared" si="31"/>
        <v>2536.1600000000003</v>
      </c>
      <c r="H43" s="46">
        <f t="shared" si="32"/>
        <v>3085.05</v>
      </c>
      <c r="I43" s="46">
        <f t="shared" si="33"/>
        <v>3202.9500000000003</v>
      </c>
      <c r="J43" s="46">
        <f t="shared" si="34"/>
        <v>3464.9500000000003</v>
      </c>
      <c r="K43" s="46">
        <f t="shared" si="35"/>
        <v>3983.71</v>
      </c>
      <c r="L43" s="46">
        <f t="shared" si="36"/>
        <v>4282.3900000000003</v>
      </c>
      <c r="M43" s="46">
        <f t="shared" si="37"/>
        <v>4643.95</v>
      </c>
      <c r="N43" s="46">
        <f t="shared" si="37"/>
        <v>4900.71</v>
      </c>
      <c r="O43" s="43">
        <v>18</v>
      </c>
      <c r="P43" s="67"/>
      <c r="Q43" s="8"/>
      <c r="R43" s="1"/>
      <c r="S43" s="98">
        <v>1338</v>
      </c>
      <c r="T43" s="98">
        <v>1614</v>
      </c>
      <c r="U43" s="98">
        <v>1781</v>
      </c>
      <c r="V43" s="98">
        <v>1936</v>
      </c>
      <c r="W43" s="98">
        <v>2355</v>
      </c>
      <c r="X43" s="98">
        <v>2445</v>
      </c>
      <c r="Y43" s="98">
        <v>2645</v>
      </c>
      <c r="Z43" s="98">
        <v>3041</v>
      </c>
      <c r="AA43" s="98">
        <v>3269</v>
      </c>
      <c r="AB43" s="98">
        <v>3545</v>
      </c>
      <c r="AC43" s="98">
        <v>3741</v>
      </c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R43" s="1">
        <v>1250</v>
      </c>
      <c r="AS43" s="1">
        <v>1508</v>
      </c>
      <c r="AT43" s="1">
        <v>1665</v>
      </c>
      <c r="AU43" s="1">
        <v>1810</v>
      </c>
      <c r="AV43" s="1">
        <v>2201</v>
      </c>
      <c r="AW43" s="1">
        <v>2285</v>
      </c>
      <c r="AX43" s="1">
        <v>2472</v>
      </c>
      <c r="AY43" s="1">
        <v>2842</v>
      </c>
      <c r="AZ43" s="1">
        <v>3055</v>
      </c>
      <c r="BA43" s="1">
        <v>3313</v>
      </c>
      <c r="BB43" s="1">
        <v>3496</v>
      </c>
      <c r="BC43" s="98">
        <v>1062</v>
      </c>
      <c r="BD43" s="98">
        <v>1281</v>
      </c>
      <c r="BE43" s="98">
        <v>1415</v>
      </c>
      <c r="BF43" s="98">
        <v>1539</v>
      </c>
      <c r="BG43" s="98">
        <v>1872</v>
      </c>
      <c r="BH43" s="98">
        <v>1944</v>
      </c>
      <c r="BI43" s="98">
        <v>2104</v>
      </c>
      <c r="BJ43" s="98">
        <v>2420</v>
      </c>
      <c r="BK43" s="98">
        <v>2602</v>
      </c>
      <c r="BL43" s="98">
        <v>2821</v>
      </c>
      <c r="BM43" s="98">
        <v>2978</v>
      </c>
      <c r="BO43" s="98">
        <v>992</v>
      </c>
      <c r="BP43" s="98">
        <v>1197</v>
      </c>
      <c r="BQ43" s="98">
        <v>1322</v>
      </c>
      <c r="BR43" s="98">
        <v>1438</v>
      </c>
      <c r="BS43" s="98">
        <v>1749</v>
      </c>
      <c r="BT43" s="98">
        <v>1816</v>
      </c>
      <c r="BU43" s="98">
        <v>1966</v>
      </c>
      <c r="BV43" s="98">
        <v>2261</v>
      </c>
      <c r="BW43" s="98">
        <v>2431</v>
      </c>
      <c r="BX43" s="98">
        <v>2636</v>
      </c>
      <c r="BY43" s="98">
        <v>2783</v>
      </c>
      <c r="CA43" s="99">
        <f t="shared" si="3"/>
        <v>0.74140508221225709</v>
      </c>
      <c r="CB43" s="99">
        <f t="shared" si="4"/>
        <v>0.74163568773234201</v>
      </c>
      <c r="CC43" s="99">
        <f t="shared" si="5"/>
        <v>0.74227961819202692</v>
      </c>
      <c r="CD43" s="99">
        <f t="shared" si="6"/>
        <v>0.74276859504132231</v>
      </c>
      <c r="CE43" s="99">
        <f t="shared" si="7"/>
        <v>0.74267515923566874</v>
      </c>
      <c r="CF43" s="99">
        <f t="shared" si="8"/>
        <v>0.74274028629856848</v>
      </c>
      <c r="CG43" s="99">
        <f t="shared" si="9"/>
        <v>0.74328922495274097</v>
      </c>
      <c r="CH43" s="99">
        <f t="shared" si="10"/>
        <v>0.74350542584676094</v>
      </c>
      <c r="CI43" s="99">
        <f t="shared" si="11"/>
        <v>0.7436524931171612</v>
      </c>
      <c r="CJ43" s="99">
        <f t="shared" si="12"/>
        <v>0.74358251057827929</v>
      </c>
      <c r="CK43" s="99">
        <f t="shared" si="13"/>
        <v>0.743918738305266</v>
      </c>
      <c r="CM43" s="98">
        <f t="shared" si="14"/>
        <v>276</v>
      </c>
      <c r="CN43" s="98">
        <f t="shared" si="15"/>
        <v>333</v>
      </c>
      <c r="CO43" s="98">
        <f t="shared" si="16"/>
        <v>366</v>
      </c>
      <c r="CP43" s="98">
        <f t="shared" si="17"/>
        <v>397</v>
      </c>
      <c r="CQ43" s="98">
        <f t="shared" si="18"/>
        <v>483</v>
      </c>
      <c r="CR43" s="98">
        <f t="shared" si="19"/>
        <v>501</v>
      </c>
      <c r="CS43" s="98">
        <f t="shared" si="20"/>
        <v>541</v>
      </c>
      <c r="CT43" s="98">
        <f t="shared" si="21"/>
        <v>621</v>
      </c>
      <c r="CU43" s="98">
        <f t="shared" si="22"/>
        <v>667</v>
      </c>
      <c r="CV43" s="98">
        <f t="shared" si="23"/>
        <v>724</v>
      </c>
      <c r="CW43" s="98">
        <f t="shared" si="24"/>
        <v>763</v>
      </c>
    </row>
    <row r="44" spans="1:101" ht="12.75" customHeight="1" x14ac:dyDescent="0.3">
      <c r="A44" s="154"/>
      <c r="B44" s="152"/>
      <c r="C44" s="49">
        <v>19</v>
      </c>
      <c r="D44" s="50">
        <f t="shared" si="28"/>
        <v>1786.8400000000001</v>
      </c>
      <c r="E44" s="50">
        <f t="shared" si="29"/>
        <v>2161.5</v>
      </c>
      <c r="F44" s="50">
        <f t="shared" si="30"/>
        <v>2388.13</v>
      </c>
      <c r="G44" s="50">
        <f t="shared" si="31"/>
        <v>2601.6600000000003</v>
      </c>
      <c r="H44" s="50">
        <f t="shared" si="32"/>
        <v>3155.79</v>
      </c>
      <c r="I44" s="50">
        <f t="shared" si="33"/>
        <v>3281.55</v>
      </c>
      <c r="J44" s="50">
        <f t="shared" si="34"/>
        <v>3544.86</v>
      </c>
      <c r="K44" s="50">
        <f t="shared" si="35"/>
        <v>4096.37</v>
      </c>
      <c r="L44" s="50">
        <f t="shared" si="36"/>
        <v>4413.3900000000003</v>
      </c>
      <c r="M44" s="50">
        <f t="shared" si="37"/>
        <v>4781.5</v>
      </c>
      <c r="N44" s="50">
        <f t="shared" si="37"/>
        <v>5057.91</v>
      </c>
      <c r="O44" s="51">
        <v>19</v>
      </c>
      <c r="P44" s="67"/>
      <c r="Q44" s="8"/>
      <c r="R44" s="1"/>
      <c r="S44" s="98">
        <v>1364</v>
      </c>
      <c r="T44" s="98">
        <v>1650</v>
      </c>
      <c r="U44" s="98">
        <v>1823</v>
      </c>
      <c r="V44" s="98">
        <v>1986</v>
      </c>
      <c r="W44" s="98">
        <v>2409</v>
      </c>
      <c r="X44" s="98">
        <v>2505</v>
      </c>
      <c r="Y44" s="98">
        <v>2706</v>
      </c>
      <c r="Z44" s="98">
        <v>3127</v>
      </c>
      <c r="AA44" s="98">
        <v>3369</v>
      </c>
      <c r="AB44" s="98">
        <v>3650</v>
      </c>
      <c r="AC44" s="98">
        <v>3861</v>
      </c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R44" s="1">
        <v>1275</v>
      </c>
      <c r="AS44" s="1">
        <v>1542</v>
      </c>
      <c r="AT44" s="1">
        <v>1704</v>
      </c>
      <c r="AU44" s="1">
        <v>1856</v>
      </c>
      <c r="AV44" s="1">
        <v>2252</v>
      </c>
      <c r="AW44" s="1">
        <v>2341</v>
      </c>
      <c r="AX44" s="1">
        <v>2529</v>
      </c>
      <c r="AY44" s="1">
        <v>2922</v>
      </c>
      <c r="AZ44" s="1">
        <v>3148</v>
      </c>
      <c r="BA44" s="1">
        <v>3412</v>
      </c>
      <c r="BB44" s="1">
        <v>3609</v>
      </c>
      <c r="BC44" s="98">
        <v>1082</v>
      </c>
      <c r="BD44" s="98">
        <v>1310</v>
      </c>
      <c r="BE44" s="98">
        <v>1449</v>
      </c>
      <c r="BF44" s="98">
        <v>1578</v>
      </c>
      <c r="BG44" s="98">
        <v>1916</v>
      </c>
      <c r="BH44" s="98">
        <v>1992</v>
      </c>
      <c r="BI44" s="98">
        <v>2152</v>
      </c>
      <c r="BJ44" s="98">
        <v>2488</v>
      </c>
      <c r="BK44" s="98">
        <v>2681</v>
      </c>
      <c r="BL44" s="98">
        <v>2906</v>
      </c>
      <c r="BM44" s="98">
        <v>3074</v>
      </c>
      <c r="BO44" s="98">
        <v>1011</v>
      </c>
      <c r="BP44" s="98">
        <v>1224</v>
      </c>
      <c r="BQ44" s="98">
        <v>1354</v>
      </c>
      <c r="BR44" s="98">
        <v>1474</v>
      </c>
      <c r="BS44" s="98">
        <v>1790</v>
      </c>
      <c r="BT44" s="98">
        <v>1861</v>
      </c>
      <c r="BU44" s="98">
        <v>2011</v>
      </c>
      <c r="BV44" s="98">
        <v>2325</v>
      </c>
      <c r="BW44" s="98">
        <v>2505</v>
      </c>
      <c r="BX44" s="98">
        <v>2715</v>
      </c>
      <c r="BY44" s="98">
        <v>2872</v>
      </c>
      <c r="CA44" s="99">
        <f t="shared" si="3"/>
        <v>0.74120234604105573</v>
      </c>
      <c r="CB44" s="99">
        <f t="shared" si="4"/>
        <v>0.74181818181818182</v>
      </c>
      <c r="CC44" s="99">
        <f t="shared" si="5"/>
        <v>0.74273176083379044</v>
      </c>
      <c r="CD44" s="99">
        <f t="shared" si="6"/>
        <v>0.74219536757301108</v>
      </c>
      <c r="CE44" s="99">
        <f t="shared" si="7"/>
        <v>0.74304690743046908</v>
      </c>
      <c r="CF44" s="99">
        <f t="shared" si="8"/>
        <v>0.74291417165668661</v>
      </c>
      <c r="CG44" s="99">
        <f t="shared" si="9"/>
        <v>0.74316334072431633</v>
      </c>
      <c r="CH44" s="99">
        <f t="shared" si="10"/>
        <v>0.74352414454748961</v>
      </c>
      <c r="CI44" s="99">
        <f t="shared" si="11"/>
        <v>0.74354407836153158</v>
      </c>
      <c r="CJ44" s="99">
        <f t="shared" si="12"/>
        <v>0.74383561643835616</v>
      </c>
      <c r="CK44" s="99">
        <f t="shared" si="13"/>
        <v>0.74384874384874389</v>
      </c>
      <c r="CM44" s="98">
        <f t="shared" si="14"/>
        <v>282</v>
      </c>
      <c r="CN44" s="98">
        <f t="shared" si="15"/>
        <v>340</v>
      </c>
      <c r="CO44" s="98">
        <f t="shared" si="16"/>
        <v>374</v>
      </c>
      <c r="CP44" s="98">
        <f t="shared" si="17"/>
        <v>408</v>
      </c>
      <c r="CQ44" s="98">
        <f t="shared" si="18"/>
        <v>493</v>
      </c>
      <c r="CR44" s="98">
        <f t="shared" si="19"/>
        <v>513</v>
      </c>
      <c r="CS44" s="98">
        <f t="shared" si="20"/>
        <v>554</v>
      </c>
      <c r="CT44" s="98">
        <f t="shared" si="21"/>
        <v>639</v>
      </c>
      <c r="CU44" s="98">
        <f t="shared" si="22"/>
        <v>688</v>
      </c>
      <c r="CV44" s="98">
        <f t="shared" si="23"/>
        <v>744</v>
      </c>
      <c r="CW44" s="98">
        <f t="shared" si="24"/>
        <v>787</v>
      </c>
    </row>
    <row r="45" spans="1:101" ht="12.75" customHeight="1" x14ac:dyDescent="0.3">
      <c r="A45" s="154"/>
      <c r="B45" s="152"/>
      <c r="C45" s="52">
        <v>20</v>
      </c>
      <c r="D45" s="46">
        <f t="shared" si="28"/>
        <v>1822.21</v>
      </c>
      <c r="E45" s="46">
        <f t="shared" si="29"/>
        <v>2208.6600000000003</v>
      </c>
      <c r="F45" s="46">
        <f t="shared" si="30"/>
        <v>2447.08</v>
      </c>
      <c r="G45" s="46">
        <f t="shared" si="31"/>
        <v>2663.23</v>
      </c>
      <c r="H45" s="46">
        <f t="shared" si="32"/>
        <v>3229.15</v>
      </c>
      <c r="I45" s="46">
        <f t="shared" si="33"/>
        <v>3362.77</v>
      </c>
      <c r="J45" s="46">
        <f t="shared" si="34"/>
        <v>3622.15</v>
      </c>
      <c r="K45" s="46">
        <f t="shared" si="35"/>
        <v>4209.03</v>
      </c>
      <c r="L45" s="46">
        <f t="shared" si="36"/>
        <v>4539.1500000000005</v>
      </c>
      <c r="M45" s="46">
        <f t="shared" si="37"/>
        <v>4921.67</v>
      </c>
      <c r="N45" s="46">
        <f t="shared" si="37"/>
        <v>5212.49</v>
      </c>
      <c r="O45" s="43">
        <v>20</v>
      </c>
      <c r="P45" s="67"/>
      <c r="Q45" s="8"/>
      <c r="R45" s="1"/>
      <c r="S45" s="98">
        <v>1391</v>
      </c>
      <c r="T45" s="98">
        <v>1686</v>
      </c>
      <c r="U45" s="98">
        <v>1868</v>
      </c>
      <c r="V45" s="98">
        <v>2033</v>
      </c>
      <c r="W45" s="98">
        <v>2465</v>
      </c>
      <c r="X45" s="98">
        <v>2567</v>
      </c>
      <c r="Y45" s="98">
        <v>2765</v>
      </c>
      <c r="Z45" s="98">
        <v>3213</v>
      </c>
      <c r="AA45" s="98">
        <v>3465</v>
      </c>
      <c r="AB45" s="98">
        <v>3757</v>
      </c>
      <c r="AC45" s="98">
        <v>3979</v>
      </c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R45" s="1">
        <v>1300</v>
      </c>
      <c r="AS45" s="1">
        <v>1575</v>
      </c>
      <c r="AT45" s="1">
        <v>1746</v>
      </c>
      <c r="AU45" s="1">
        <v>1900</v>
      </c>
      <c r="AV45" s="1">
        <v>2304</v>
      </c>
      <c r="AW45" s="1">
        <v>2399</v>
      </c>
      <c r="AX45" s="1">
        <v>2584</v>
      </c>
      <c r="AY45" s="1">
        <v>3003</v>
      </c>
      <c r="AZ45" s="1">
        <v>3239</v>
      </c>
      <c r="BA45" s="1">
        <v>3511</v>
      </c>
      <c r="BB45" s="1">
        <v>3719</v>
      </c>
      <c r="BC45" s="98">
        <v>1104</v>
      </c>
      <c r="BD45" s="98">
        <v>1339</v>
      </c>
      <c r="BE45" s="98">
        <v>1484</v>
      </c>
      <c r="BF45" s="98">
        <v>1616</v>
      </c>
      <c r="BG45" s="98">
        <v>1960</v>
      </c>
      <c r="BH45" s="98">
        <v>2041</v>
      </c>
      <c r="BI45" s="98">
        <v>2200</v>
      </c>
      <c r="BJ45" s="98">
        <v>2557</v>
      </c>
      <c r="BK45" s="98">
        <v>2758</v>
      </c>
      <c r="BL45" s="98">
        <v>2991</v>
      </c>
      <c r="BM45" s="98">
        <v>3168</v>
      </c>
      <c r="BO45" s="98">
        <v>1031</v>
      </c>
      <c r="BP45" s="98">
        <v>1251</v>
      </c>
      <c r="BQ45" s="98">
        <v>1386</v>
      </c>
      <c r="BR45" s="98">
        <v>1510</v>
      </c>
      <c r="BS45" s="98">
        <v>1831</v>
      </c>
      <c r="BT45" s="98">
        <v>1907</v>
      </c>
      <c r="BU45" s="98">
        <v>2056</v>
      </c>
      <c r="BV45" s="98">
        <v>2389</v>
      </c>
      <c r="BW45" s="98">
        <v>2577</v>
      </c>
      <c r="BX45" s="98">
        <v>2795</v>
      </c>
      <c r="BY45" s="98">
        <v>2960</v>
      </c>
      <c r="CA45" s="99">
        <f t="shared" si="3"/>
        <v>0.74119338605319918</v>
      </c>
      <c r="CB45" s="99">
        <f t="shared" si="4"/>
        <v>0.74199288256227758</v>
      </c>
      <c r="CC45" s="99">
        <f t="shared" si="5"/>
        <v>0.74197002141327628</v>
      </c>
      <c r="CD45" s="99">
        <f t="shared" si="6"/>
        <v>0.7427447122479095</v>
      </c>
      <c r="CE45" s="99">
        <f t="shared" si="7"/>
        <v>0.74279918864097361</v>
      </c>
      <c r="CF45" s="99">
        <f t="shared" si="8"/>
        <v>0.74289053369692248</v>
      </c>
      <c r="CG45" s="99">
        <f t="shared" si="9"/>
        <v>0.74358047016274864</v>
      </c>
      <c r="CH45" s="99">
        <f t="shared" si="10"/>
        <v>0.74354186118891996</v>
      </c>
      <c r="CI45" s="99">
        <f t="shared" si="11"/>
        <v>0.74372294372294367</v>
      </c>
      <c r="CJ45" s="99">
        <f t="shared" si="12"/>
        <v>0.74394463667820065</v>
      </c>
      <c r="CK45" s="99">
        <f t="shared" si="13"/>
        <v>0.74390550389545107</v>
      </c>
      <c r="CM45" s="98">
        <f t="shared" si="14"/>
        <v>287</v>
      </c>
      <c r="CN45" s="98">
        <f t="shared" si="15"/>
        <v>347</v>
      </c>
      <c r="CO45" s="98">
        <f t="shared" si="16"/>
        <v>384</v>
      </c>
      <c r="CP45" s="98">
        <f t="shared" si="17"/>
        <v>417</v>
      </c>
      <c r="CQ45" s="98">
        <f t="shared" si="18"/>
        <v>505</v>
      </c>
      <c r="CR45" s="98">
        <f t="shared" si="19"/>
        <v>526</v>
      </c>
      <c r="CS45" s="98">
        <f t="shared" si="20"/>
        <v>565</v>
      </c>
      <c r="CT45" s="98">
        <f t="shared" si="21"/>
        <v>656</v>
      </c>
      <c r="CU45" s="98">
        <f t="shared" si="22"/>
        <v>707</v>
      </c>
      <c r="CV45" s="98">
        <f t="shared" si="23"/>
        <v>766</v>
      </c>
      <c r="CW45" s="98">
        <f t="shared" si="24"/>
        <v>811</v>
      </c>
    </row>
    <row r="46" spans="1:101" ht="12.75" customHeight="1" x14ac:dyDescent="0.3">
      <c r="A46" s="154"/>
      <c r="B46" s="152"/>
      <c r="C46" s="49">
        <v>21</v>
      </c>
      <c r="D46" s="50">
        <f t="shared" si="28"/>
        <v>1840.5500000000002</v>
      </c>
      <c r="E46" s="50">
        <f t="shared" si="29"/>
        <v>2242.7200000000003</v>
      </c>
      <c r="F46" s="50">
        <f t="shared" si="30"/>
        <v>2502.1</v>
      </c>
      <c r="G46" s="50">
        <f t="shared" si="31"/>
        <v>2728.73</v>
      </c>
      <c r="H46" s="50">
        <f t="shared" si="32"/>
        <v>3356.2200000000003</v>
      </c>
      <c r="I46" s="50">
        <f t="shared" si="33"/>
        <v>3506.8700000000003</v>
      </c>
      <c r="J46" s="50">
        <f t="shared" si="34"/>
        <v>3770.1800000000003</v>
      </c>
      <c r="K46" s="50">
        <f t="shared" si="35"/>
        <v>4376.71</v>
      </c>
      <c r="L46" s="50">
        <f t="shared" si="36"/>
        <v>4759.2300000000005</v>
      </c>
      <c r="M46" s="50">
        <f t="shared" si="37"/>
        <v>5150.92</v>
      </c>
      <c r="N46" s="50">
        <f t="shared" si="37"/>
        <v>5478.42</v>
      </c>
      <c r="O46" s="51">
        <v>21</v>
      </c>
      <c r="P46" s="67"/>
      <c r="Q46" s="8"/>
      <c r="R46" s="1"/>
      <c r="S46" s="98">
        <v>1405</v>
      </c>
      <c r="T46" s="98">
        <v>1712</v>
      </c>
      <c r="U46" s="98">
        <v>1910</v>
      </c>
      <c r="V46" s="98">
        <v>2083</v>
      </c>
      <c r="W46" s="98">
        <v>2562</v>
      </c>
      <c r="X46" s="98">
        <v>2677</v>
      </c>
      <c r="Y46" s="98">
        <v>2878</v>
      </c>
      <c r="Z46" s="98">
        <v>3341</v>
      </c>
      <c r="AA46" s="98">
        <v>3633</v>
      </c>
      <c r="AB46" s="98">
        <v>3932</v>
      </c>
      <c r="AC46" s="98">
        <v>4182</v>
      </c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R46" s="1">
        <v>1313</v>
      </c>
      <c r="AS46" s="1">
        <v>1600</v>
      </c>
      <c r="AT46" s="1">
        <v>1785</v>
      </c>
      <c r="AU46" s="1">
        <v>1946</v>
      </c>
      <c r="AV46" s="1">
        <v>2394</v>
      </c>
      <c r="AW46" s="1">
        <v>2502</v>
      </c>
      <c r="AX46" s="1">
        <v>2690</v>
      </c>
      <c r="AY46" s="1">
        <v>3123</v>
      </c>
      <c r="AZ46" s="1">
        <v>3395</v>
      </c>
      <c r="BA46" s="1">
        <v>3675</v>
      </c>
      <c r="BB46" s="1">
        <v>3908</v>
      </c>
      <c r="BC46" s="98">
        <v>1115</v>
      </c>
      <c r="BD46" s="98">
        <v>1359</v>
      </c>
      <c r="BE46" s="98">
        <v>1518</v>
      </c>
      <c r="BF46" s="98">
        <v>1655</v>
      </c>
      <c r="BG46" s="98">
        <v>2037</v>
      </c>
      <c r="BH46" s="98">
        <v>2129</v>
      </c>
      <c r="BI46" s="98">
        <v>2290</v>
      </c>
      <c r="BJ46" s="98">
        <v>2659</v>
      </c>
      <c r="BK46" s="98">
        <v>2891</v>
      </c>
      <c r="BL46" s="98">
        <v>3130</v>
      </c>
      <c r="BM46" s="98">
        <v>3329</v>
      </c>
      <c r="BO46" s="98">
        <v>1042</v>
      </c>
      <c r="BP46" s="98">
        <v>1270</v>
      </c>
      <c r="BQ46" s="98">
        <v>1418</v>
      </c>
      <c r="BR46" s="98">
        <v>1546</v>
      </c>
      <c r="BS46" s="98">
        <v>1903</v>
      </c>
      <c r="BT46" s="98">
        <v>1989</v>
      </c>
      <c r="BU46" s="98">
        <v>2140</v>
      </c>
      <c r="BV46" s="98">
        <v>2485</v>
      </c>
      <c r="BW46" s="98">
        <v>2701</v>
      </c>
      <c r="BX46" s="98">
        <v>2925</v>
      </c>
      <c r="BY46" s="98">
        <v>3111</v>
      </c>
      <c r="CA46" s="99">
        <f t="shared" si="3"/>
        <v>0.74163701067615662</v>
      </c>
      <c r="CB46" s="99">
        <f t="shared" si="4"/>
        <v>0.74182242990654201</v>
      </c>
      <c r="CC46" s="99">
        <f t="shared" si="5"/>
        <v>0.74240837696335082</v>
      </c>
      <c r="CD46" s="99">
        <f t="shared" si="6"/>
        <v>0.74219875180028805</v>
      </c>
      <c r="CE46" s="99">
        <f t="shared" si="7"/>
        <v>0.74277907884465266</v>
      </c>
      <c r="CF46" s="99">
        <f t="shared" si="8"/>
        <v>0.7429958909226746</v>
      </c>
      <c r="CG46" s="99">
        <f t="shared" si="9"/>
        <v>0.74357192494788049</v>
      </c>
      <c r="CH46" s="99">
        <f t="shared" si="10"/>
        <v>0.7437892846453158</v>
      </c>
      <c r="CI46" s="99">
        <f t="shared" si="11"/>
        <v>0.74346270300027528</v>
      </c>
      <c r="CJ46" s="99">
        <f t="shared" si="12"/>
        <v>0.74389623601220756</v>
      </c>
      <c r="CK46" s="99">
        <f t="shared" si="13"/>
        <v>0.74390243902439024</v>
      </c>
      <c r="CM46" s="98">
        <f t="shared" si="14"/>
        <v>290</v>
      </c>
      <c r="CN46" s="98">
        <f t="shared" si="15"/>
        <v>353</v>
      </c>
      <c r="CO46" s="98">
        <f t="shared" si="16"/>
        <v>392</v>
      </c>
      <c r="CP46" s="98">
        <f t="shared" si="17"/>
        <v>428</v>
      </c>
      <c r="CQ46" s="98">
        <f t="shared" si="18"/>
        <v>525</v>
      </c>
      <c r="CR46" s="98">
        <f t="shared" si="19"/>
        <v>548</v>
      </c>
      <c r="CS46" s="98">
        <f t="shared" si="20"/>
        <v>588</v>
      </c>
      <c r="CT46" s="98">
        <f t="shared" si="21"/>
        <v>682</v>
      </c>
      <c r="CU46" s="98">
        <f t="shared" si="22"/>
        <v>742</v>
      </c>
      <c r="CV46" s="98">
        <f t="shared" si="23"/>
        <v>802</v>
      </c>
      <c r="CW46" s="98">
        <f t="shared" si="24"/>
        <v>853</v>
      </c>
    </row>
    <row r="47" spans="1:101" ht="12.75" customHeight="1" x14ac:dyDescent="0.3">
      <c r="A47" s="154"/>
      <c r="B47" s="152"/>
      <c r="C47" s="52">
        <v>22</v>
      </c>
      <c r="D47" s="46">
        <f t="shared" si="28"/>
        <v>1861.51</v>
      </c>
      <c r="E47" s="46">
        <f t="shared" si="29"/>
        <v>2278.09</v>
      </c>
      <c r="F47" s="46">
        <f t="shared" si="30"/>
        <v>2557.12</v>
      </c>
      <c r="G47" s="46">
        <f t="shared" si="31"/>
        <v>2790.3</v>
      </c>
      <c r="H47" s="46">
        <f t="shared" si="32"/>
        <v>3430.8900000000003</v>
      </c>
      <c r="I47" s="46">
        <f t="shared" si="33"/>
        <v>3588.09</v>
      </c>
      <c r="J47" s="46">
        <f t="shared" si="34"/>
        <v>3855.3300000000004</v>
      </c>
      <c r="K47" s="46">
        <f t="shared" si="35"/>
        <v>4461.8600000000006</v>
      </c>
      <c r="L47" s="46">
        <f t="shared" si="36"/>
        <v>4852.24</v>
      </c>
      <c r="M47" s="46">
        <f t="shared" si="37"/>
        <v>5259.6500000000005</v>
      </c>
      <c r="N47" s="46">
        <f t="shared" si="37"/>
        <v>5615.97</v>
      </c>
      <c r="O47" s="43">
        <v>22</v>
      </c>
      <c r="P47" s="67"/>
      <c r="Q47" s="8"/>
      <c r="R47" s="1"/>
      <c r="S47" s="98">
        <v>1421</v>
      </c>
      <c r="T47" s="98">
        <v>1739</v>
      </c>
      <c r="U47" s="98">
        <v>1952</v>
      </c>
      <c r="V47" s="98">
        <v>2130</v>
      </c>
      <c r="W47" s="98">
        <v>2619</v>
      </c>
      <c r="X47" s="98">
        <v>2739</v>
      </c>
      <c r="Y47" s="98">
        <v>2943</v>
      </c>
      <c r="Z47" s="98">
        <v>3406</v>
      </c>
      <c r="AA47" s="98">
        <v>3704</v>
      </c>
      <c r="AB47" s="98">
        <v>4015</v>
      </c>
      <c r="AC47" s="98">
        <v>4287</v>
      </c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R47" s="1">
        <v>1328</v>
      </c>
      <c r="AS47" s="1">
        <v>1625</v>
      </c>
      <c r="AT47" s="1">
        <v>1825</v>
      </c>
      <c r="AU47" s="1">
        <v>1991</v>
      </c>
      <c r="AV47" s="1">
        <v>2448</v>
      </c>
      <c r="AW47" s="1">
        <v>2560</v>
      </c>
      <c r="AX47" s="1">
        <v>2750</v>
      </c>
      <c r="AY47" s="1">
        <v>3183</v>
      </c>
      <c r="AZ47" s="1">
        <v>3461</v>
      </c>
      <c r="BA47" s="1">
        <v>3753</v>
      </c>
      <c r="BB47" s="1">
        <v>4007</v>
      </c>
      <c r="BC47" s="98">
        <v>1128</v>
      </c>
      <c r="BD47" s="98">
        <v>1381</v>
      </c>
      <c r="BE47" s="98">
        <v>1551</v>
      </c>
      <c r="BF47" s="98">
        <v>1693</v>
      </c>
      <c r="BG47" s="98">
        <v>2083</v>
      </c>
      <c r="BH47" s="98">
        <v>2179</v>
      </c>
      <c r="BI47" s="98">
        <v>2341</v>
      </c>
      <c r="BJ47" s="98">
        <v>2710</v>
      </c>
      <c r="BK47" s="98">
        <v>2948</v>
      </c>
      <c r="BL47" s="98">
        <v>3196</v>
      </c>
      <c r="BM47" s="98">
        <v>3413</v>
      </c>
      <c r="BO47" s="98">
        <v>1054</v>
      </c>
      <c r="BP47" s="98">
        <v>1290</v>
      </c>
      <c r="BQ47" s="98">
        <v>1449</v>
      </c>
      <c r="BR47" s="98">
        <v>1582</v>
      </c>
      <c r="BS47" s="98">
        <v>1946</v>
      </c>
      <c r="BT47" s="98">
        <v>2036</v>
      </c>
      <c r="BU47" s="98">
        <v>2187</v>
      </c>
      <c r="BV47" s="98">
        <v>2532</v>
      </c>
      <c r="BW47" s="98">
        <v>2755</v>
      </c>
      <c r="BX47" s="98">
        <v>2986</v>
      </c>
      <c r="BY47" s="98">
        <v>3189</v>
      </c>
      <c r="CA47" s="99">
        <f t="shared" si="3"/>
        <v>0.74173117522871213</v>
      </c>
      <c r="CB47" s="99">
        <f t="shared" si="4"/>
        <v>0.74180563542265665</v>
      </c>
      <c r="CC47" s="99">
        <f t="shared" si="5"/>
        <v>0.74231557377049184</v>
      </c>
      <c r="CD47" s="99">
        <f t="shared" si="6"/>
        <v>0.74272300469483565</v>
      </c>
      <c r="CE47" s="99">
        <f t="shared" si="7"/>
        <v>0.74303169148529968</v>
      </c>
      <c r="CF47" s="99">
        <f t="shared" si="8"/>
        <v>0.74333698430083972</v>
      </c>
      <c r="CG47" s="99">
        <f t="shared" si="9"/>
        <v>0.74311926605504586</v>
      </c>
      <c r="CH47" s="99">
        <f t="shared" si="10"/>
        <v>0.7433940105695831</v>
      </c>
      <c r="CI47" s="99">
        <f t="shared" si="11"/>
        <v>0.74379049676025921</v>
      </c>
      <c r="CJ47" s="99">
        <f t="shared" si="12"/>
        <v>0.74371108343711079</v>
      </c>
      <c r="CK47" s="99">
        <f t="shared" si="13"/>
        <v>0.74387683694891538</v>
      </c>
      <c r="CM47" s="98">
        <f t="shared" si="14"/>
        <v>293</v>
      </c>
      <c r="CN47" s="98">
        <f t="shared" si="15"/>
        <v>358</v>
      </c>
      <c r="CO47" s="98">
        <f t="shared" si="16"/>
        <v>401</v>
      </c>
      <c r="CP47" s="98">
        <f t="shared" si="17"/>
        <v>437</v>
      </c>
      <c r="CQ47" s="98">
        <f t="shared" si="18"/>
        <v>536</v>
      </c>
      <c r="CR47" s="98">
        <f t="shared" si="19"/>
        <v>560</v>
      </c>
      <c r="CS47" s="98">
        <f t="shared" si="20"/>
        <v>602</v>
      </c>
      <c r="CT47" s="98">
        <f t="shared" si="21"/>
        <v>696</v>
      </c>
      <c r="CU47" s="98">
        <f t="shared" si="22"/>
        <v>756</v>
      </c>
      <c r="CV47" s="98">
        <f t="shared" si="23"/>
        <v>819</v>
      </c>
      <c r="CW47" s="98">
        <f t="shared" si="24"/>
        <v>874</v>
      </c>
    </row>
    <row r="48" spans="1:101" ht="12.75" customHeight="1" x14ac:dyDescent="0.3">
      <c r="A48" s="154"/>
      <c r="B48" s="152"/>
      <c r="C48" s="49">
        <v>23</v>
      </c>
      <c r="D48" s="50">
        <f t="shared" ref="D48:D67" si="38">S48*(1-$E$5)*(1+$J$5)</f>
        <v>1881.16</v>
      </c>
      <c r="E48" s="50">
        <f t="shared" ref="E48:E67" si="39">T48*(1-$E$5)*(1+$J$5)</f>
        <v>2310.84</v>
      </c>
      <c r="F48" s="50">
        <f t="shared" ref="F48:F67" si="40">U48*(1-$E$5)*(1+$J$5)</f>
        <v>2610.83</v>
      </c>
      <c r="G48" s="50">
        <f t="shared" si="31"/>
        <v>2851.87</v>
      </c>
      <c r="H48" s="50">
        <f t="shared" si="32"/>
        <v>3509.4900000000002</v>
      </c>
      <c r="I48" s="50">
        <f t="shared" si="33"/>
        <v>3673.2400000000002</v>
      </c>
      <c r="J48" s="50">
        <f t="shared" si="34"/>
        <v>3932.6200000000003</v>
      </c>
      <c r="K48" s="50">
        <f t="shared" si="35"/>
        <v>4545.7</v>
      </c>
      <c r="L48" s="50">
        <f t="shared" si="36"/>
        <v>4946.5600000000004</v>
      </c>
      <c r="M48" s="50">
        <f t="shared" si="37"/>
        <v>5371</v>
      </c>
      <c r="N48" s="50">
        <f t="shared" si="37"/>
        <v>5756.14</v>
      </c>
      <c r="O48" s="51">
        <v>23</v>
      </c>
      <c r="P48" s="67"/>
      <c r="Q48" s="8"/>
      <c r="R48" s="1"/>
      <c r="S48" s="98">
        <v>1436</v>
      </c>
      <c r="T48" s="98">
        <v>1764</v>
      </c>
      <c r="U48" s="98">
        <v>1993</v>
      </c>
      <c r="V48" s="98">
        <v>2177</v>
      </c>
      <c r="W48" s="98">
        <v>2679</v>
      </c>
      <c r="X48" s="98">
        <v>2804</v>
      </c>
      <c r="Y48" s="98">
        <v>3002</v>
      </c>
      <c r="Z48" s="98">
        <v>3470</v>
      </c>
      <c r="AA48" s="98">
        <v>3776</v>
      </c>
      <c r="AB48" s="98">
        <v>4100</v>
      </c>
      <c r="AC48" s="98">
        <v>4394</v>
      </c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R48" s="1">
        <v>1342</v>
      </c>
      <c r="AS48" s="1">
        <v>1648</v>
      </c>
      <c r="AT48" s="1">
        <v>1863</v>
      </c>
      <c r="AU48" s="1">
        <v>2035</v>
      </c>
      <c r="AV48" s="1">
        <v>2503</v>
      </c>
      <c r="AW48" s="1">
        <v>2620</v>
      </c>
      <c r="AX48" s="1">
        <v>2806</v>
      </c>
      <c r="AY48" s="1">
        <v>3243</v>
      </c>
      <c r="AZ48" s="1">
        <v>3529</v>
      </c>
      <c r="BA48" s="1">
        <v>3831</v>
      </c>
      <c r="BB48" s="1">
        <v>4106</v>
      </c>
      <c r="BC48" s="98">
        <v>1140</v>
      </c>
      <c r="BD48" s="98">
        <v>1401</v>
      </c>
      <c r="BE48" s="98">
        <v>1584</v>
      </c>
      <c r="BF48" s="98">
        <v>1731</v>
      </c>
      <c r="BG48" s="98">
        <v>2130</v>
      </c>
      <c r="BH48" s="98">
        <v>2230</v>
      </c>
      <c r="BI48" s="98">
        <v>2389</v>
      </c>
      <c r="BJ48" s="98">
        <v>2762</v>
      </c>
      <c r="BK48" s="98">
        <v>3005</v>
      </c>
      <c r="BL48" s="98">
        <v>3264</v>
      </c>
      <c r="BM48" s="98">
        <v>3498</v>
      </c>
      <c r="BO48" s="98">
        <v>1065</v>
      </c>
      <c r="BP48" s="98">
        <v>1309</v>
      </c>
      <c r="BQ48" s="98">
        <v>1480</v>
      </c>
      <c r="BR48" s="98">
        <v>1617</v>
      </c>
      <c r="BS48" s="98">
        <v>1990</v>
      </c>
      <c r="BT48" s="98">
        <v>2084</v>
      </c>
      <c r="BU48" s="98">
        <v>2232</v>
      </c>
      <c r="BV48" s="98">
        <v>2581</v>
      </c>
      <c r="BW48" s="98">
        <v>2808</v>
      </c>
      <c r="BX48" s="98">
        <v>3050</v>
      </c>
      <c r="BY48" s="98">
        <v>3269</v>
      </c>
      <c r="CA48" s="99">
        <f t="shared" si="3"/>
        <v>0.74164345403899723</v>
      </c>
      <c r="CB48" s="99">
        <f t="shared" si="4"/>
        <v>0.74206349206349209</v>
      </c>
      <c r="CC48" s="99">
        <f t="shared" si="5"/>
        <v>0.74259909683893632</v>
      </c>
      <c r="CD48" s="99">
        <f t="shared" si="6"/>
        <v>0.74276527331189712</v>
      </c>
      <c r="CE48" s="99">
        <f t="shared" si="7"/>
        <v>0.7428144830160508</v>
      </c>
      <c r="CF48" s="99">
        <f t="shared" si="8"/>
        <v>0.74322396576319538</v>
      </c>
      <c r="CG48" s="99">
        <f t="shared" si="9"/>
        <v>0.7435043304463691</v>
      </c>
      <c r="CH48" s="99">
        <f t="shared" si="10"/>
        <v>0.74380403458213251</v>
      </c>
      <c r="CI48" s="99">
        <f t="shared" si="11"/>
        <v>0.74364406779661019</v>
      </c>
      <c r="CJ48" s="99">
        <f t="shared" si="12"/>
        <v>0.74390243902439024</v>
      </c>
      <c r="CK48" s="99">
        <f t="shared" si="13"/>
        <v>0.74396904870277647</v>
      </c>
      <c r="CM48" s="98">
        <f t="shared" si="14"/>
        <v>296</v>
      </c>
      <c r="CN48" s="98">
        <f t="shared" si="15"/>
        <v>363</v>
      </c>
      <c r="CO48" s="98">
        <f t="shared" si="16"/>
        <v>409</v>
      </c>
      <c r="CP48" s="98">
        <f t="shared" si="17"/>
        <v>446</v>
      </c>
      <c r="CQ48" s="98">
        <f t="shared" si="18"/>
        <v>549</v>
      </c>
      <c r="CR48" s="98">
        <f t="shared" si="19"/>
        <v>574</v>
      </c>
      <c r="CS48" s="98">
        <f t="shared" si="20"/>
        <v>613</v>
      </c>
      <c r="CT48" s="98">
        <f t="shared" si="21"/>
        <v>708</v>
      </c>
      <c r="CU48" s="98">
        <f t="shared" si="22"/>
        <v>771</v>
      </c>
      <c r="CV48" s="98">
        <f t="shared" si="23"/>
        <v>836</v>
      </c>
      <c r="CW48" s="98">
        <f t="shared" si="24"/>
        <v>896</v>
      </c>
    </row>
    <row r="49" spans="1:101" ht="12.75" customHeight="1" x14ac:dyDescent="0.3">
      <c r="A49" s="154"/>
      <c r="B49" s="152"/>
      <c r="C49" s="52">
        <v>24</v>
      </c>
      <c r="D49" s="46">
        <f t="shared" si="38"/>
        <v>1903.43</v>
      </c>
      <c r="E49" s="46">
        <f t="shared" si="39"/>
        <v>2343.59</v>
      </c>
      <c r="F49" s="46">
        <f t="shared" si="40"/>
        <v>2664.54</v>
      </c>
      <c r="G49" s="46">
        <f t="shared" si="31"/>
        <v>2914.75</v>
      </c>
      <c r="H49" s="46">
        <f t="shared" si="32"/>
        <v>3584.1600000000003</v>
      </c>
      <c r="I49" s="46">
        <f t="shared" si="33"/>
        <v>3753.15</v>
      </c>
      <c r="J49" s="46">
        <f t="shared" si="34"/>
        <v>4012.53</v>
      </c>
      <c r="K49" s="46">
        <f t="shared" si="35"/>
        <v>4632.16</v>
      </c>
      <c r="L49" s="46">
        <f t="shared" si="36"/>
        <v>5038.26</v>
      </c>
      <c r="M49" s="46">
        <f t="shared" si="37"/>
        <v>5479.7300000000005</v>
      </c>
      <c r="N49" s="46">
        <f t="shared" si="37"/>
        <v>5893.6900000000005</v>
      </c>
      <c r="O49" s="43">
        <v>24</v>
      </c>
      <c r="P49" s="67"/>
      <c r="Q49" s="8"/>
      <c r="R49" s="1"/>
      <c r="S49" s="98">
        <v>1453</v>
      </c>
      <c r="T49" s="98">
        <v>1789</v>
      </c>
      <c r="U49" s="98">
        <v>2034</v>
      </c>
      <c r="V49" s="98">
        <v>2225</v>
      </c>
      <c r="W49" s="98">
        <v>2736</v>
      </c>
      <c r="X49" s="98">
        <v>2865</v>
      </c>
      <c r="Y49" s="98">
        <v>3063</v>
      </c>
      <c r="Z49" s="98">
        <v>3536</v>
      </c>
      <c r="AA49" s="98">
        <v>3846</v>
      </c>
      <c r="AB49" s="98">
        <v>4183</v>
      </c>
      <c r="AC49" s="98">
        <v>4499</v>
      </c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R49" s="1">
        <v>1358</v>
      </c>
      <c r="AS49" s="1">
        <v>1672</v>
      </c>
      <c r="AT49" s="1">
        <v>1901</v>
      </c>
      <c r="AU49" s="1">
        <v>2080</v>
      </c>
      <c r="AV49" s="1">
        <v>2557</v>
      </c>
      <c r="AW49" s="1">
        <v>2677</v>
      </c>
      <c r="AX49" s="1">
        <v>2863</v>
      </c>
      <c r="AY49" s="1">
        <v>3305</v>
      </c>
      <c r="AZ49" s="1">
        <v>3595</v>
      </c>
      <c r="BA49" s="1">
        <v>3909</v>
      </c>
      <c r="BB49" s="1">
        <v>4205</v>
      </c>
      <c r="BC49" s="98">
        <v>1154</v>
      </c>
      <c r="BD49" s="98">
        <v>1421</v>
      </c>
      <c r="BE49" s="98">
        <v>1617</v>
      </c>
      <c r="BF49" s="98">
        <v>1769</v>
      </c>
      <c r="BG49" s="98">
        <v>2176</v>
      </c>
      <c r="BH49" s="98">
        <v>2279</v>
      </c>
      <c r="BI49" s="98">
        <v>2437</v>
      </c>
      <c r="BJ49" s="98">
        <v>2814</v>
      </c>
      <c r="BK49" s="98">
        <v>3062</v>
      </c>
      <c r="BL49" s="98">
        <v>3330</v>
      </c>
      <c r="BM49" s="98">
        <v>3582</v>
      </c>
      <c r="BO49" s="98">
        <v>1078</v>
      </c>
      <c r="BP49" s="98">
        <v>1328</v>
      </c>
      <c r="BQ49" s="98">
        <v>1511</v>
      </c>
      <c r="BR49" s="98">
        <v>1653</v>
      </c>
      <c r="BS49" s="98">
        <v>2033</v>
      </c>
      <c r="BT49" s="98">
        <v>2129</v>
      </c>
      <c r="BU49" s="98">
        <v>2277</v>
      </c>
      <c r="BV49" s="98">
        <v>2629</v>
      </c>
      <c r="BW49" s="98">
        <v>2861</v>
      </c>
      <c r="BX49" s="98">
        <v>3112</v>
      </c>
      <c r="BY49" s="98">
        <v>3347</v>
      </c>
      <c r="CA49" s="99">
        <f t="shared" si="3"/>
        <v>0.74191328286304203</v>
      </c>
      <c r="CB49" s="99">
        <f t="shared" si="4"/>
        <v>0.74231414197875911</v>
      </c>
      <c r="CC49" s="99">
        <f t="shared" si="5"/>
        <v>0.74287118977384459</v>
      </c>
      <c r="CD49" s="99">
        <f t="shared" si="6"/>
        <v>0.74292134831460677</v>
      </c>
      <c r="CE49" s="99">
        <f t="shared" si="7"/>
        <v>0.74305555555555558</v>
      </c>
      <c r="CF49" s="99">
        <f t="shared" si="8"/>
        <v>0.74310645724258295</v>
      </c>
      <c r="CG49" s="99">
        <f t="shared" si="9"/>
        <v>0.7433888344760039</v>
      </c>
      <c r="CH49" s="99">
        <f t="shared" si="10"/>
        <v>0.7434954751131222</v>
      </c>
      <c r="CI49" s="99">
        <f t="shared" si="11"/>
        <v>0.74388975559022363</v>
      </c>
      <c r="CJ49" s="99">
        <f t="shared" si="12"/>
        <v>0.74396366244322254</v>
      </c>
      <c r="CK49" s="99">
        <f t="shared" si="13"/>
        <v>0.74394309846632589</v>
      </c>
      <c r="CM49" s="98">
        <f t="shared" si="14"/>
        <v>299</v>
      </c>
      <c r="CN49" s="98">
        <f t="shared" si="15"/>
        <v>368</v>
      </c>
      <c r="CO49" s="98">
        <f t="shared" si="16"/>
        <v>417</v>
      </c>
      <c r="CP49" s="98">
        <f t="shared" si="17"/>
        <v>456</v>
      </c>
      <c r="CQ49" s="98">
        <f t="shared" si="18"/>
        <v>560</v>
      </c>
      <c r="CR49" s="98">
        <f t="shared" si="19"/>
        <v>586</v>
      </c>
      <c r="CS49" s="98">
        <f t="shared" si="20"/>
        <v>626</v>
      </c>
      <c r="CT49" s="98">
        <f t="shared" si="21"/>
        <v>722</v>
      </c>
      <c r="CU49" s="98">
        <f t="shared" si="22"/>
        <v>784</v>
      </c>
      <c r="CV49" s="98">
        <f t="shared" si="23"/>
        <v>853</v>
      </c>
      <c r="CW49" s="98">
        <f t="shared" si="24"/>
        <v>917</v>
      </c>
    </row>
    <row r="50" spans="1:101" ht="12.75" customHeight="1" x14ac:dyDescent="0.3">
      <c r="A50" s="154"/>
      <c r="B50" s="152"/>
      <c r="C50" s="49">
        <v>25</v>
      </c>
      <c r="D50" s="50">
        <f t="shared" si="38"/>
        <v>1927.01</v>
      </c>
      <c r="E50" s="50">
        <f t="shared" si="39"/>
        <v>2378.96</v>
      </c>
      <c r="F50" s="50">
        <f t="shared" si="40"/>
        <v>2724.8</v>
      </c>
      <c r="G50" s="50">
        <f t="shared" si="31"/>
        <v>2978.94</v>
      </c>
      <c r="H50" s="50">
        <f t="shared" si="32"/>
        <v>3660.1400000000003</v>
      </c>
      <c r="I50" s="50">
        <f t="shared" si="33"/>
        <v>3834.3700000000003</v>
      </c>
      <c r="J50" s="50">
        <f t="shared" si="34"/>
        <v>4091.13</v>
      </c>
      <c r="K50" s="50">
        <f t="shared" si="35"/>
        <v>4714.6900000000005</v>
      </c>
      <c r="L50" s="50">
        <f t="shared" si="36"/>
        <v>5131.2700000000004</v>
      </c>
      <c r="M50" s="50">
        <f t="shared" si="37"/>
        <v>5593.7</v>
      </c>
      <c r="N50" s="50">
        <f t="shared" si="37"/>
        <v>6032.55</v>
      </c>
      <c r="O50" s="51">
        <v>25</v>
      </c>
      <c r="P50" s="67"/>
      <c r="Q50" s="8"/>
      <c r="R50" s="1"/>
      <c r="S50" s="98">
        <v>1471</v>
      </c>
      <c r="T50" s="98">
        <v>1816</v>
      </c>
      <c r="U50" s="98">
        <v>2080</v>
      </c>
      <c r="V50" s="98">
        <v>2274</v>
      </c>
      <c r="W50" s="98">
        <v>2794</v>
      </c>
      <c r="X50" s="98">
        <v>2927</v>
      </c>
      <c r="Y50" s="98">
        <v>3123</v>
      </c>
      <c r="Z50" s="98">
        <v>3599</v>
      </c>
      <c r="AA50" s="98">
        <v>3917</v>
      </c>
      <c r="AB50" s="98">
        <v>4270</v>
      </c>
      <c r="AC50" s="98">
        <v>4605</v>
      </c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R50" s="1">
        <v>1375</v>
      </c>
      <c r="AS50" s="1">
        <v>1697</v>
      </c>
      <c r="AT50" s="1">
        <v>1944</v>
      </c>
      <c r="AU50" s="1">
        <v>2125</v>
      </c>
      <c r="AV50" s="1">
        <v>2611</v>
      </c>
      <c r="AW50" s="1">
        <v>2735</v>
      </c>
      <c r="AX50" s="1">
        <v>2919</v>
      </c>
      <c r="AY50" s="1">
        <v>3364</v>
      </c>
      <c r="AZ50" s="1">
        <v>3661</v>
      </c>
      <c r="BA50" s="1">
        <v>3990</v>
      </c>
      <c r="BB50" s="1">
        <v>4304</v>
      </c>
      <c r="BC50" s="98">
        <v>1167</v>
      </c>
      <c r="BD50" s="98">
        <v>1443</v>
      </c>
      <c r="BE50" s="98">
        <v>1653</v>
      </c>
      <c r="BF50" s="98">
        <v>1808</v>
      </c>
      <c r="BG50" s="98">
        <v>2222</v>
      </c>
      <c r="BH50" s="98">
        <v>2328</v>
      </c>
      <c r="BI50" s="98">
        <v>2485</v>
      </c>
      <c r="BJ50" s="98">
        <v>2865</v>
      </c>
      <c r="BK50" s="98">
        <v>3118</v>
      </c>
      <c r="BL50" s="98">
        <v>3399</v>
      </c>
      <c r="BM50" s="98">
        <v>3666</v>
      </c>
      <c r="BO50" s="98">
        <v>1090</v>
      </c>
      <c r="BP50" s="98">
        <v>1348</v>
      </c>
      <c r="BQ50" s="98">
        <v>1544</v>
      </c>
      <c r="BR50" s="98">
        <v>1689</v>
      </c>
      <c r="BS50" s="98">
        <v>2076</v>
      </c>
      <c r="BT50" s="98">
        <v>2175</v>
      </c>
      <c r="BU50" s="98">
        <v>2322</v>
      </c>
      <c r="BV50" s="98">
        <v>2677</v>
      </c>
      <c r="BW50" s="98">
        <v>2914</v>
      </c>
      <c r="BX50" s="98">
        <v>3176</v>
      </c>
      <c r="BY50" s="98">
        <v>3426</v>
      </c>
      <c r="CA50" s="99">
        <f t="shared" si="3"/>
        <v>0.74099252209381372</v>
      </c>
      <c r="CB50" s="99">
        <f t="shared" si="4"/>
        <v>0.74229074889867841</v>
      </c>
      <c r="CC50" s="99">
        <f t="shared" si="5"/>
        <v>0.74230769230769234</v>
      </c>
      <c r="CD50" s="99">
        <f t="shared" si="6"/>
        <v>0.74274406332453824</v>
      </c>
      <c r="CE50" s="99">
        <f t="shared" si="7"/>
        <v>0.74302075876879026</v>
      </c>
      <c r="CF50" s="99">
        <f t="shared" si="8"/>
        <v>0.74308165357020839</v>
      </c>
      <c r="CG50" s="99">
        <f t="shared" si="9"/>
        <v>0.74351585014409227</v>
      </c>
      <c r="CH50" s="99">
        <f t="shared" si="10"/>
        <v>0.74381772714642957</v>
      </c>
      <c r="CI50" s="99">
        <f t="shared" si="11"/>
        <v>0.74393668623946896</v>
      </c>
      <c r="CJ50" s="99">
        <f t="shared" si="12"/>
        <v>0.74379391100702574</v>
      </c>
      <c r="CK50" s="99">
        <f t="shared" si="13"/>
        <v>0.74397394136807815</v>
      </c>
      <c r="CM50" s="98">
        <f t="shared" si="14"/>
        <v>304</v>
      </c>
      <c r="CN50" s="98">
        <f t="shared" si="15"/>
        <v>373</v>
      </c>
      <c r="CO50" s="98">
        <f t="shared" si="16"/>
        <v>427</v>
      </c>
      <c r="CP50" s="98">
        <f t="shared" si="17"/>
        <v>466</v>
      </c>
      <c r="CQ50" s="98">
        <f t="shared" si="18"/>
        <v>572</v>
      </c>
      <c r="CR50" s="98">
        <f t="shared" si="19"/>
        <v>599</v>
      </c>
      <c r="CS50" s="98">
        <f t="shared" si="20"/>
        <v>638</v>
      </c>
      <c r="CT50" s="98">
        <f t="shared" si="21"/>
        <v>734</v>
      </c>
      <c r="CU50" s="98">
        <f t="shared" si="22"/>
        <v>799</v>
      </c>
      <c r="CV50" s="98">
        <f t="shared" si="23"/>
        <v>871</v>
      </c>
      <c r="CW50" s="98">
        <f t="shared" si="24"/>
        <v>939</v>
      </c>
    </row>
    <row r="51" spans="1:101" ht="12.75" customHeight="1" x14ac:dyDescent="0.3">
      <c r="A51" s="154"/>
      <c r="B51" s="152"/>
      <c r="C51" s="52">
        <v>26</v>
      </c>
      <c r="D51" s="46">
        <f t="shared" si="38"/>
        <v>2001.68</v>
      </c>
      <c r="E51" s="46">
        <f t="shared" si="39"/>
        <v>2452.3200000000002</v>
      </c>
      <c r="F51" s="46">
        <f t="shared" si="40"/>
        <v>2811.26</v>
      </c>
      <c r="G51" s="46">
        <f t="shared" si="31"/>
        <v>3041.82</v>
      </c>
      <c r="H51" s="46">
        <f t="shared" si="32"/>
        <v>3736.1200000000003</v>
      </c>
      <c r="I51" s="46">
        <f t="shared" si="33"/>
        <v>3894.63</v>
      </c>
      <c r="J51" s="46">
        <f t="shared" si="34"/>
        <v>4157.9400000000005</v>
      </c>
      <c r="K51" s="46">
        <f t="shared" si="35"/>
        <v>4774.95</v>
      </c>
      <c r="L51" s="46">
        <f t="shared" si="36"/>
        <v>5225.59</v>
      </c>
      <c r="M51" s="46">
        <f t="shared" si="37"/>
        <v>5690.64</v>
      </c>
      <c r="N51" s="46">
        <f t="shared" si="37"/>
        <v>6170.1</v>
      </c>
      <c r="O51" s="43">
        <v>26</v>
      </c>
      <c r="P51" s="67"/>
      <c r="Q51" s="8"/>
      <c r="R51" s="1"/>
      <c r="S51" s="98">
        <v>1528</v>
      </c>
      <c r="T51" s="98">
        <v>1872</v>
      </c>
      <c r="U51" s="98">
        <v>2146</v>
      </c>
      <c r="V51" s="98">
        <v>2322</v>
      </c>
      <c r="W51" s="98">
        <v>2852</v>
      </c>
      <c r="X51" s="98">
        <v>2973</v>
      </c>
      <c r="Y51" s="98">
        <v>3174</v>
      </c>
      <c r="Z51" s="98">
        <v>3645</v>
      </c>
      <c r="AA51" s="98">
        <v>3989</v>
      </c>
      <c r="AB51" s="98">
        <v>4344</v>
      </c>
      <c r="AC51" s="98">
        <v>4710</v>
      </c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R51" s="1">
        <v>1428</v>
      </c>
      <c r="AS51" s="1">
        <v>1749</v>
      </c>
      <c r="AT51" s="1">
        <v>2006</v>
      </c>
      <c r="AU51" s="1">
        <v>2170</v>
      </c>
      <c r="AV51" s="1">
        <v>2666</v>
      </c>
      <c r="AW51" s="1">
        <v>2778</v>
      </c>
      <c r="AX51" s="1">
        <v>2966</v>
      </c>
      <c r="AY51" s="1">
        <v>3407</v>
      </c>
      <c r="AZ51" s="1">
        <v>3728</v>
      </c>
      <c r="BA51" s="1">
        <v>4060</v>
      </c>
      <c r="BB51" s="1">
        <v>4402</v>
      </c>
      <c r="BC51" s="98">
        <v>1213</v>
      </c>
      <c r="BD51" s="98">
        <v>1487</v>
      </c>
      <c r="BE51" s="98">
        <v>1706</v>
      </c>
      <c r="BF51" s="98">
        <v>1846</v>
      </c>
      <c r="BG51" s="98">
        <v>2269</v>
      </c>
      <c r="BH51" s="98">
        <v>2365</v>
      </c>
      <c r="BI51" s="98">
        <v>2525</v>
      </c>
      <c r="BJ51" s="98">
        <v>2901</v>
      </c>
      <c r="BK51" s="98">
        <v>3176</v>
      </c>
      <c r="BL51" s="98">
        <v>3459</v>
      </c>
      <c r="BM51" s="98">
        <v>3751</v>
      </c>
      <c r="BO51" s="98">
        <v>1133</v>
      </c>
      <c r="BP51" s="98">
        <v>1389</v>
      </c>
      <c r="BQ51" s="98">
        <v>1594</v>
      </c>
      <c r="BR51" s="98">
        <v>1725</v>
      </c>
      <c r="BS51" s="98">
        <v>2120</v>
      </c>
      <c r="BT51" s="98">
        <v>2210</v>
      </c>
      <c r="BU51" s="98">
        <v>2359</v>
      </c>
      <c r="BV51" s="98">
        <v>2711</v>
      </c>
      <c r="BW51" s="98">
        <v>2968</v>
      </c>
      <c r="BX51" s="98">
        <v>3232</v>
      </c>
      <c r="BY51" s="98">
        <v>3505</v>
      </c>
      <c r="CA51" s="99">
        <f t="shared" si="3"/>
        <v>0.74149214659685869</v>
      </c>
      <c r="CB51" s="99">
        <f t="shared" si="4"/>
        <v>0.74198717948717952</v>
      </c>
      <c r="CC51" s="99">
        <f t="shared" si="5"/>
        <v>0.74277726001863931</v>
      </c>
      <c r="CD51" s="99">
        <f t="shared" si="6"/>
        <v>0.74289405684754517</v>
      </c>
      <c r="CE51" s="99">
        <f t="shared" si="7"/>
        <v>0.7433380084151473</v>
      </c>
      <c r="CF51" s="99">
        <f t="shared" si="8"/>
        <v>0.74335687857383115</v>
      </c>
      <c r="CG51" s="99">
        <f t="shared" si="9"/>
        <v>0.74322621298046632</v>
      </c>
      <c r="CH51" s="99">
        <f t="shared" si="10"/>
        <v>0.74375857338820306</v>
      </c>
      <c r="CI51" s="99">
        <f t="shared" si="11"/>
        <v>0.74404612684883431</v>
      </c>
      <c r="CJ51" s="99">
        <f t="shared" si="12"/>
        <v>0.7440147329650092</v>
      </c>
      <c r="CK51" s="99">
        <f t="shared" si="13"/>
        <v>0.74416135881104029</v>
      </c>
      <c r="CM51" s="98">
        <f t="shared" si="14"/>
        <v>315</v>
      </c>
      <c r="CN51" s="98">
        <f t="shared" si="15"/>
        <v>385</v>
      </c>
      <c r="CO51" s="98">
        <f t="shared" si="16"/>
        <v>440</v>
      </c>
      <c r="CP51" s="98">
        <f t="shared" si="17"/>
        <v>476</v>
      </c>
      <c r="CQ51" s="98">
        <f t="shared" si="18"/>
        <v>583</v>
      </c>
      <c r="CR51" s="98">
        <f t="shared" si="19"/>
        <v>608</v>
      </c>
      <c r="CS51" s="98">
        <f t="shared" si="20"/>
        <v>649</v>
      </c>
      <c r="CT51" s="98">
        <f t="shared" si="21"/>
        <v>744</v>
      </c>
      <c r="CU51" s="98">
        <f t="shared" si="22"/>
        <v>813</v>
      </c>
      <c r="CV51" s="98">
        <f t="shared" si="23"/>
        <v>885</v>
      </c>
      <c r="CW51" s="98">
        <f t="shared" si="24"/>
        <v>959</v>
      </c>
    </row>
    <row r="52" spans="1:101" ht="12.75" customHeight="1" x14ac:dyDescent="0.3">
      <c r="A52" s="154"/>
      <c r="B52" s="152"/>
      <c r="C52" s="49">
        <v>27</v>
      </c>
      <c r="D52" s="50">
        <f t="shared" si="38"/>
        <v>2023.95</v>
      </c>
      <c r="E52" s="50">
        <f t="shared" si="39"/>
        <v>2486.38</v>
      </c>
      <c r="F52" s="50">
        <f t="shared" si="40"/>
        <v>2866.28</v>
      </c>
      <c r="G52" s="50">
        <f t="shared" si="31"/>
        <v>3103.3900000000003</v>
      </c>
      <c r="H52" s="50">
        <f t="shared" si="32"/>
        <v>3813.4100000000003</v>
      </c>
      <c r="I52" s="50">
        <f t="shared" si="33"/>
        <v>3975.8500000000004</v>
      </c>
      <c r="J52" s="50">
        <f t="shared" si="34"/>
        <v>4235.2300000000005</v>
      </c>
      <c r="K52" s="50">
        <f t="shared" si="35"/>
        <v>4858.79</v>
      </c>
      <c r="L52" s="50">
        <f t="shared" si="36"/>
        <v>5318.6</v>
      </c>
      <c r="M52" s="50">
        <f t="shared" si="37"/>
        <v>5801.99</v>
      </c>
      <c r="N52" s="50">
        <f t="shared" si="37"/>
        <v>6308.96</v>
      </c>
      <c r="O52" s="51">
        <v>27</v>
      </c>
      <c r="P52" s="67"/>
      <c r="Q52" s="8"/>
      <c r="R52" s="1"/>
      <c r="S52" s="98">
        <v>1545</v>
      </c>
      <c r="T52" s="98">
        <v>1898</v>
      </c>
      <c r="U52" s="98">
        <v>2188</v>
      </c>
      <c r="V52" s="98">
        <v>2369</v>
      </c>
      <c r="W52" s="98">
        <v>2911</v>
      </c>
      <c r="X52" s="98">
        <v>3035</v>
      </c>
      <c r="Y52" s="98">
        <v>3233</v>
      </c>
      <c r="Z52" s="98">
        <v>3709</v>
      </c>
      <c r="AA52" s="98">
        <v>4060</v>
      </c>
      <c r="AB52" s="98">
        <v>4429</v>
      </c>
      <c r="AC52" s="98">
        <v>4816</v>
      </c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R52" s="1">
        <v>1444</v>
      </c>
      <c r="AS52" s="1">
        <v>1774</v>
      </c>
      <c r="AT52" s="1">
        <v>2045</v>
      </c>
      <c r="AU52" s="1">
        <v>2214</v>
      </c>
      <c r="AV52" s="1">
        <v>2720</v>
      </c>
      <c r="AW52" s="1">
        <v>2836</v>
      </c>
      <c r="AX52" s="1">
        <v>3022</v>
      </c>
      <c r="AY52" s="1">
        <v>3466</v>
      </c>
      <c r="AZ52" s="1">
        <v>3794</v>
      </c>
      <c r="BA52" s="1">
        <v>4139</v>
      </c>
      <c r="BB52" s="1">
        <v>4501</v>
      </c>
      <c r="BC52" s="98">
        <v>1227</v>
      </c>
      <c r="BD52" s="98">
        <v>1508</v>
      </c>
      <c r="BE52" s="98">
        <v>1739</v>
      </c>
      <c r="BF52" s="98">
        <v>1884</v>
      </c>
      <c r="BG52" s="98">
        <v>2315</v>
      </c>
      <c r="BH52" s="98">
        <v>2414</v>
      </c>
      <c r="BI52" s="98">
        <v>2573</v>
      </c>
      <c r="BJ52" s="98">
        <v>2952</v>
      </c>
      <c r="BK52" s="98">
        <v>3232</v>
      </c>
      <c r="BL52" s="98">
        <v>3526</v>
      </c>
      <c r="BM52" s="98">
        <v>3835</v>
      </c>
      <c r="BO52" s="98">
        <v>1146</v>
      </c>
      <c r="BP52" s="98">
        <v>1409</v>
      </c>
      <c r="BQ52" s="98">
        <v>1625</v>
      </c>
      <c r="BR52" s="98">
        <v>1760</v>
      </c>
      <c r="BS52" s="98">
        <v>2163</v>
      </c>
      <c r="BT52" s="98">
        <v>2256</v>
      </c>
      <c r="BU52" s="98">
        <v>2404</v>
      </c>
      <c r="BV52" s="98">
        <v>2758</v>
      </c>
      <c r="BW52" s="98">
        <v>3020</v>
      </c>
      <c r="BX52" s="98">
        <v>3295</v>
      </c>
      <c r="BY52" s="98">
        <v>3584</v>
      </c>
      <c r="CA52" s="99">
        <f t="shared" si="3"/>
        <v>0.74174757281553394</v>
      </c>
      <c r="CB52" s="99">
        <f t="shared" si="4"/>
        <v>0.74236037934668075</v>
      </c>
      <c r="CC52" s="99">
        <f t="shared" si="5"/>
        <v>0.74268738574040216</v>
      </c>
      <c r="CD52" s="99">
        <f t="shared" si="6"/>
        <v>0.74292950612072606</v>
      </c>
      <c r="CE52" s="99">
        <f t="shared" si="7"/>
        <v>0.74304362761937481</v>
      </c>
      <c r="CF52" s="99">
        <f t="shared" si="8"/>
        <v>0.74332784184514</v>
      </c>
      <c r="CG52" s="99">
        <f t="shared" si="9"/>
        <v>0.74358181255799571</v>
      </c>
      <c r="CH52" s="99">
        <f t="shared" si="10"/>
        <v>0.74359665678080344</v>
      </c>
      <c r="CI52" s="99">
        <f t="shared" si="11"/>
        <v>0.74384236453201968</v>
      </c>
      <c r="CJ52" s="99">
        <f t="shared" si="12"/>
        <v>0.74396026191013775</v>
      </c>
      <c r="CK52" s="99">
        <f t="shared" si="13"/>
        <v>0.7441860465116279</v>
      </c>
      <c r="CM52" s="98">
        <f t="shared" si="14"/>
        <v>318</v>
      </c>
      <c r="CN52" s="98">
        <f t="shared" si="15"/>
        <v>390</v>
      </c>
      <c r="CO52" s="98">
        <f t="shared" si="16"/>
        <v>449</v>
      </c>
      <c r="CP52" s="98">
        <f t="shared" si="17"/>
        <v>485</v>
      </c>
      <c r="CQ52" s="98">
        <f t="shared" si="18"/>
        <v>596</v>
      </c>
      <c r="CR52" s="98">
        <f t="shared" si="19"/>
        <v>621</v>
      </c>
      <c r="CS52" s="98">
        <f t="shared" si="20"/>
        <v>660</v>
      </c>
      <c r="CT52" s="98">
        <f t="shared" si="21"/>
        <v>757</v>
      </c>
      <c r="CU52" s="98">
        <f t="shared" si="22"/>
        <v>828</v>
      </c>
      <c r="CV52" s="98">
        <f t="shared" si="23"/>
        <v>903</v>
      </c>
      <c r="CW52" s="98">
        <f t="shared" si="24"/>
        <v>981</v>
      </c>
    </row>
    <row r="53" spans="1:101" ht="12.75" customHeight="1" x14ac:dyDescent="0.3">
      <c r="A53" s="154"/>
      <c r="B53" s="152"/>
      <c r="C53" s="52">
        <v>28</v>
      </c>
      <c r="D53" s="46">
        <f t="shared" si="38"/>
        <v>2044.91</v>
      </c>
      <c r="E53" s="46">
        <f t="shared" si="39"/>
        <v>2516.5100000000002</v>
      </c>
      <c r="F53" s="46">
        <f t="shared" si="40"/>
        <v>2919.9900000000002</v>
      </c>
      <c r="G53" s="46">
        <f t="shared" si="31"/>
        <v>3167.58</v>
      </c>
      <c r="H53" s="46">
        <f t="shared" si="32"/>
        <v>3889.3900000000003</v>
      </c>
      <c r="I53" s="46">
        <f t="shared" si="33"/>
        <v>4055.76</v>
      </c>
      <c r="J53" s="46">
        <f t="shared" si="34"/>
        <v>4316.45</v>
      </c>
      <c r="K53" s="46">
        <f t="shared" si="35"/>
        <v>4942.63</v>
      </c>
      <c r="L53" s="46">
        <f t="shared" si="36"/>
        <v>5415.54</v>
      </c>
      <c r="M53" s="46">
        <f t="shared" si="37"/>
        <v>5910.72</v>
      </c>
      <c r="N53" s="46">
        <f t="shared" si="37"/>
        <v>6449.13</v>
      </c>
      <c r="O53" s="43">
        <v>28</v>
      </c>
      <c r="P53" s="67"/>
      <c r="Q53" s="8"/>
      <c r="R53" s="1"/>
      <c r="S53" s="98">
        <v>1561</v>
      </c>
      <c r="T53" s="98">
        <v>1921</v>
      </c>
      <c r="U53" s="98">
        <v>2229</v>
      </c>
      <c r="V53" s="98">
        <v>2418</v>
      </c>
      <c r="W53" s="98">
        <v>2969</v>
      </c>
      <c r="X53" s="98">
        <v>3096</v>
      </c>
      <c r="Y53" s="98">
        <v>3295</v>
      </c>
      <c r="Z53" s="98">
        <v>3773</v>
      </c>
      <c r="AA53" s="98">
        <v>4134</v>
      </c>
      <c r="AB53" s="98">
        <v>4512</v>
      </c>
      <c r="AC53" s="98">
        <v>4923</v>
      </c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R53" s="1">
        <v>1459</v>
      </c>
      <c r="AS53" s="1">
        <v>1796</v>
      </c>
      <c r="AT53" s="1">
        <v>2083</v>
      </c>
      <c r="AU53" s="1">
        <v>2260</v>
      </c>
      <c r="AV53" s="1">
        <v>2775</v>
      </c>
      <c r="AW53" s="1">
        <v>2893</v>
      </c>
      <c r="AX53" s="1">
        <v>3080</v>
      </c>
      <c r="AY53" s="1">
        <v>3526</v>
      </c>
      <c r="AZ53" s="1">
        <v>3864</v>
      </c>
      <c r="BA53" s="1">
        <v>4217</v>
      </c>
      <c r="BB53" s="1">
        <v>4601</v>
      </c>
      <c r="BC53" s="98">
        <v>1240</v>
      </c>
      <c r="BD53" s="98">
        <v>1527</v>
      </c>
      <c r="BE53" s="98">
        <v>1772</v>
      </c>
      <c r="BF53" s="98">
        <v>1923</v>
      </c>
      <c r="BG53" s="98">
        <v>2362</v>
      </c>
      <c r="BH53" s="98">
        <v>2463</v>
      </c>
      <c r="BI53" s="98">
        <v>2622</v>
      </c>
      <c r="BJ53" s="98">
        <v>3003</v>
      </c>
      <c r="BK53" s="98">
        <v>3291</v>
      </c>
      <c r="BL53" s="98">
        <v>3592</v>
      </c>
      <c r="BM53" s="98">
        <v>3920</v>
      </c>
      <c r="BO53" s="98">
        <v>1158</v>
      </c>
      <c r="BP53" s="98">
        <v>1427</v>
      </c>
      <c r="BQ53" s="98">
        <v>1656</v>
      </c>
      <c r="BR53" s="98">
        <v>1797</v>
      </c>
      <c r="BS53" s="98">
        <v>2207</v>
      </c>
      <c r="BT53" s="98">
        <v>2301</v>
      </c>
      <c r="BU53" s="98">
        <v>2450</v>
      </c>
      <c r="BV53" s="98">
        <v>2806</v>
      </c>
      <c r="BW53" s="98">
        <v>3075</v>
      </c>
      <c r="BX53" s="98">
        <v>3357</v>
      </c>
      <c r="BY53" s="98">
        <v>3663</v>
      </c>
      <c r="CA53" s="99">
        <f t="shared" si="3"/>
        <v>0.74183215887251763</v>
      </c>
      <c r="CB53" s="99">
        <f t="shared" si="4"/>
        <v>0.74284226965122335</v>
      </c>
      <c r="CC53" s="99">
        <f t="shared" si="5"/>
        <v>0.74293405114401079</v>
      </c>
      <c r="CD53" s="99">
        <f t="shared" si="6"/>
        <v>0.74317617866004959</v>
      </c>
      <c r="CE53" s="99">
        <f t="shared" si="7"/>
        <v>0.74334792859548671</v>
      </c>
      <c r="CF53" s="99">
        <f t="shared" si="8"/>
        <v>0.74321705426356588</v>
      </c>
      <c r="CG53" s="99">
        <f t="shared" si="9"/>
        <v>0.74355083459787552</v>
      </c>
      <c r="CH53" s="99">
        <f t="shared" si="10"/>
        <v>0.7437052743175192</v>
      </c>
      <c r="CI53" s="99">
        <f t="shared" si="11"/>
        <v>0.74383164005805513</v>
      </c>
      <c r="CJ53" s="99">
        <f t="shared" si="12"/>
        <v>0.74401595744680848</v>
      </c>
      <c r="CK53" s="99">
        <f t="shared" si="13"/>
        <v>0.74405850091407677</v>
      </c>
      <c r="CM53" s="98">
        <f t="shared" si="14"/>
        <v>321</v>
      </c>
      <c r="CN53" s="98">
        <f t="shared" si="15"/>
        <v>394</v>
      </c>
      <c r="CO53" s="98">
        <f t="shared" si="16"/>
        <v>457</v>
      </c>
      <c r="CP53" s="98">
        <f t="shared" si="17"/>
        <v>495</v>
      </c>
      <c r="CQ53" s="98">
        <f t="shared" si="18"/>
        <v>607</v>
      </c>
      <c r="CR53" s="98">
        <f t="shared" si="19"/>
        <v>633</v>
      </c>
      <c r="CS53" s="98">
        <f t="shared" si="20"/>
        <v>673</v>
      </c>
      <c r="CT53" s="98">
        <f t="shared" si="21"/>
        <v>770</v>
      </c>
      <c r="CU53" s="98">
        <f t="shared" si="22"/>
        <v>843</v>
      </c>
      <c r="CV53" s="98">
        <f t="shared" si="23"/>
        <v>920</v>
      </c>
      <c r="CW53" s="98">
        <f t="shared" si="24"/>
        <v>1003</v>
      </c>
    </row>
    <row r="54" spans="1:101" ht="12.75" customHeight="1" x14ac:dyDescent="0.3">
      <c r="A54" s="154"/>
      <c r="B54" s="152"/>
      <c r="C54" s="49">
        <v>29</v>
      </c>
      <c r="D54" s="50">
        <f t="shared" si="38"/>
        <v>2064.56</v>
      </c>
      <c r="E54" s="50">
        <f t="shared" si="39"/>
        <v>2554.5</v>
      </c>
      <c r="F54" s="50">
        <f t="shared" si="40"/>
        <v>2978.94</v>
      </c>
      <c r="G54" s="50">
        <f t="shared" si="31"/>
        <v>3233.08</v>
      </c>
      <c r="H54" s="50">
        <f t="shared" si="32"/>
        <v>3965.3700000000003</v>
      </c>
      <c r="I54" s="50">
        <f t="shared" si="33"/>
        <v>4136.9800000000005</v>
      </c>
      <c r="J54" s="50">
        <f t="shared" si="34"/>
        <v>4395.05</v>
      </c>
      <c r="K54" s="50">
        <f t="shared" si="35"/>
        <v>5026.47</v>
      </c>
      <c r="L54" s="50">
        <f t="shared" si="36"/>
        <v>5505.93</v>
      </c>
      <c r="M54" s="50">
        <f t="shared" si="37"/>
        <v>6022.0700000000006</v>
      </c>
      <c r="N54" s="50">
        <f t="shared" si="37"/>
        <v>6586.68</v>
      </c>
      <c r="O54" s="51">
        <v>29</v>
      </c>
      <c r="P54" s="67"/>
      <c r="Q54" s="8"/>
      <c r="R54" s="1"/>
      <c r="S54" s="98">
        <v>1576</v>
      </c>
      <c r="T54" s="98">
        <v>1950</v>
      </c>
      <c r="U54" s="98">
        <v>2274</v>
      </c>
      <c r="V54" s="98">
        <v>2468</v>
      </c>
      <c r="W54" s="98">
        <v>3027</v>
      </c>
      <c r="X54" s="98">
        <v>3158</v>
      </c>
      <c r="Y54" s="98">
        <v>3355</v>
      </c>
      <c r="Z54" s="98">
        <v>3837</v>
      </c>
      <c r="AA54" s="98">
        <v>4203</v>
      </c>
      <c r="AB54" s="98">
        <v>4597</v>
      </c>
      <c r="AC54" s="98">
        <v>5028</v>
      </c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R54" s="1">
        <v>1473</v>
      </c>
      <c r="AS54" s="1">
        <v>1822</v>
      </c>
      <c r="AT54" s="1">
        <v>2125</v>
      </c>
      <c r="AU54" s="1">
        <v>2306</v>
      </c>
      <c r="AV54" s="1">
        <v>2829</v>
      </c>
      <c r="AW54" s="1">
        <v>2951</v>
      </c>
      <c r="AX54" s="1">
        <v>3135</v>
      </c>
      <c r="AY54" s="1">
        <v>3586</v>
      </c>
      <c r="AZ54" s="1">
        <v>3928</v>
      </c>
      <c r="BA54" s="1">
        <v>4297</v>
      </c>
      <c r="BB54" s="1">
        <v>4699</v>
      </c>
      <c r="BC54" s="98">
        <v>1252</v>
      </c>
      <c r="BD54" s="98">
        <v>1549</v>
      </c>
      <c r="BE54" s="98">
        <v>1808</v>
      </c>
      <c r="BF54" s="98">
        <v>1962</v>
      </c>
      <c r="BG54" s="98">
        <v>2409</v>
      </c>
      <c r="BH54" s="98">
        <v>2512</v>
      </c>
      <c r="BI54" s="98">
        <v>2670</v>
      </c>
      <c r="BJ54" s="98">
        <v>3054</v>
      </c>
      <c r="BK54" s="98">
        <v>3346</v>
      </c>
      <c r="BL54" s="98">
        <v>3661</v>
      </c>
      <c r="BM54" s="98">
        <v>4004</v>
      </c>
      <c r="BO54" s="98">
        <v>1170</v>
      </c>
      <c r="BP54" s="98">
        <v>1447</v>
      </c>
      <c r="BQ54" s="98">
        <v>1689</v>
      </c>
      <c r="BR54" s="98">
        <v>1833</v>
      </c>
      <c r="BS54" s="98">
        <v>2251</v>
      </c>
      <c r="BT54" s="98">
        <v>2347</v>
      </c>
      <c r="BU54" s="98">
        <v>2495</v>
      </c>
      <c r="BV54" s="98">
        <v>2854</v>
      </c>
      <c r="BW54" s="98">
        <v>3127</v>
      </c>
      <c r="BX54" s="98">
        <v>3421</v>
      </c>
      <c r="BY54" s="98">
        <v>3742</v>
      </c>
      <c r="CA54" s="99">
        <f t="shared" si="3"/>
        <v>0.74238578680203049</v>
      </c>
      <c r="CB54" s="99">
        <f t="shared" si="4"/>
        <v>0.74205128205128201</v>
      </c>
      <c r="CC54" s="99">
        <f t="shared" si="5"/>
        <v>0.74274406332453824</v>
      </c>
      <c r="CD54" s="99">
        <f t="shared" si="6"/>
        <v>0.74270664505672612</v>
      </c>
      <c r="CE54" s="99">
        <f t="shared" si="7"/>
        <v>0.74364056821935909</v>
      </c>
      <c r="CF54" s="99">
        <f t="shared" si="8"/>
        <v>0.74319189360354654</v>
      </c>
      <c r="CG54" s="99">
        <f t="shared" si="9"/>
        <v>0.74366616989567813</v>
      </c>
      <c r="CH54" s="99">
        <f t="shared" si="10"/>
        <v>0.74381026843888454</v>
      </c>
      <c r="CI54" s="99">
        <f t="shared" si="11"/>
        <v>0.74399238639067333</v>
      </c>
      <c r="CJ54" s="99">
        <f t="shared" si="12"/>
        <v>0.74418098760060913</v>
      </c>
      <c r="CK54" s="99">
        <f t="shared" si="13"/>
        <v>0.74423229912490052</v>
      </c>
      <c r="CM54" s="98">
        <f t="shared" si="14"/>
        <v>324</v>
      </c>
      <c r="CN54" s="98">
        <f t="shared" si="15"/>
        <v>401</v>
      </c>
      <c r="CO54" s="98">
        <f t="shared" si="16"/>
        <v>466</v>
      </c>
      <c r="CP54" s="98">
        <f t="shared" si="17"/>
        <v>506</v>
      </c>
      <c r="CQ54" s="98">
        <f t="shared" si="18"/>
        <v>618</v>
      </c>
      <c r="CR54" s="98">
        <f t="shared" si="19"/>
        <v>646</v>
      </c>
      <c r="CS54" s="98">
        <f t="shared" si="20"/>
        <v>685</v>
      </c>
      <c r="CT54" s="98">
        <f t="shared" si="21"/>
        <v>783</v>
      </c>
      <c r="CU54" s="98">
        <f t="shared" si="22"/>
        <v>857</v>
      </c>
      <c r="CV54" s="98">
        <f t="shared" si="23"/>
        <v>936</v>
      </c>
      <c r="CW54" s="98">
        <f t="shared" si="24"/>
        <v>1024</v>
      </c>
    </row>
    <row r="55" spans="1:101" ht="12.75" customHeight="1" x14ac:dyDescent="0.3">
      <c r="A55" s="154"/>
      <c r="B55" s="152"/>
      <c r="C55" s="52">
        <v>30</v>
      </c>
      <c r="D55" s="46">
        <f t="shared" si="38"/>
        <v>2089.4500000000003</v>
      </c>
      <c r="E55" s="46">
        <f t="shared" si="39"/>
        <v>2588.56</v>
      </c>
      <c r="F55" s="46">
        <f t="shared" si="40"/>
        <v>3033.96</v>
      </c>
      <c r="G55" s="46">
        <f t="shared" si="31"/>
        <v>3290.7200000000003</v>
      </c>
      <c r="H55" s="46">
        <f t="shared" si="32"/>
        <v>4043.9700000000003</v>
      </c>
      <c r="I55" s="46">
        <f t="shared" si="33"/>
        <v>4215.58</v>
      </c>
      <c r="J55" s="46">
        <f t="shared" si="34"/>
        <v>4474.96</v>
      </c>
      <c r="K55" s="46">
        <f t="shared" si="35"/>
        <v>5111.62</v>
      </c>
      <c r="L55" s="46">
        <f t="shared" si="36"/>
        <v>5600.25</v>
      </c>
      <c r="M55" s="46">
        <f t="shared" si="37"/>
        <v>6132.1100000000006</v>
      </c>
      <c r="N55" s="46">
        <f t="shared" si="37"/>
        <v>6725.54</v>
      </c>
      <c r="O55" s="43">
        <v>30</v>
      </c>
      <c r="P55" s="67"/>
      <c r="Q55" s="8"/>
      <c r="R55" s="1"/>
      <c r="S55" s="98">
        <v>1595</v>
      </c>
      <c r="T55" s="98">
        <v>1976</v>
      </c>
      <c r="U55" s="98">
        <v>2316</v>
      </c>
      <c r="V55" s="98">
        <v>2512</v>
      </c>
      <c r="W55" s="98">
        <v>3087</v>
      </c>
      <c r="X55" s="98">
        <v>3218</v>
      </c>
      <c r="Y55" s="98">
        <v>3416</v>
      </c>
      <c r="Z55" s="98">
        <v>3902</v>
      </c>
      <c r="AA55" s="98">
        <v>4275</v>
      </c>
      <c r="AB55" s="98">
        <v>4681</v>
      </c>
      <c r="AC55" s="98">
        <v>5134</v>
      </c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R55" s="1">
        <v>1491</v>
      </c>
      <c r="AS55" s="1">
        <v>1847</v>
      </c>
      <c r="AT55" s="1">
        <v>2165</v>
      </c>
      <c r="AU55" s="1">
        <v>2348</v>
      </c>
      <c r="AV55" s="1">
        <v>2885</v>
      </c>
      <c r="AW55" s="1">
        <v>3008</v>
      </c>
      <c r="AX55" s="1">
        <v>3192</v>
      </c>
      <c r="AY55" s="1">
        <v>3647</v>
      </c>
      <c r="AZ55" s="1">
        <v>3995</v>
      </c>
      <c r="BA55" s="1">
        <v>4374</v>
      </c>
      <c r="BB55" s="1">
        <v>4798</v>
      </c>
      <c r="BC55" s="98">
        <v>1266</v>
      </c>
      <c r="BD55" s="98">
        <v>1570</v>
      </c>
      <c r="BE55" s="98">
        <v>1841</v>
      </c>
      <c r="BF55" s="98">
        <v>1998</v>
      </c>
      <c r="BG55" s="98">
        <v>2456</v>
      </c>
      <c r="BH55" s="98">
        <v>2561</v>
      </c>
      <c r="BI55" s="98">
        <v>2718</v>
      </c>
      <c r="BJ55" s="98">
        <v>3106</v>
      </c>
      <c r="BK55" s="98">
        <v>3403</v>
      </c>
      <c r="BL55" s="98">
        <v>3727</v>
      </c>
      <c r="BM55" s="98">
        <v>4088</v>
      </c>
      <c r="BO55" s="98">
        <v>1183</v>
      </c>
      <c r="BP55" s="98">
        <v>1467</v>
      </c>
      <c r="BQ55" s="98">
        <v>1720</v>
      </c>
      <c r="BR55" s="98">
        <v>1867</v>
      </c>
      <c r="BS55" s="98">
        <v>2295</v>
      </c>
      <c r="BT55" s="98">
        <v>2393</v>
      </c>
      <c r="BU55" s="98">
        <v>2540</v>
      </c>
      <c r="BV55" s="98">
        <v>2902</v>
      </c>
      <c r="BW55" s="98">
        <v>3180</v>
      </c>
      <c r="BX55" s="98">
        <v>3483</v>
      </c>
      <c r="BY55" s="98">
        <v>3820</v>
      </c>
      <c r="CA55" s="99">
        <f t="shared" si="3"/>
        <v>0.74169278996865207</v>
      </c>
      <c r="CB55" s="99">
        <f t="shared" si="4"/>
        <v>0.74240890688259109</v>
      </c>
      <c r="CC55" s="99">
        <f t="shared" si="5"/>
        <v>0.7426597582037997</v>
      </c>
      <c r="CD55" s="99">
        <f t="shared" si="6"/>
        <v>0.74323248407643316</v>
      </c>
      <c r="CE55" s="99">
        <f t="shared" si="7"/>
        <v>0.7434402332361516</v>
      </c>
      <c r="CF55" s="99">
        <f t="shared" si="8"/>
        <v>0.74362958359229336</v>
      </c>
      <c r="CG55" s="99">
        <f t="shared" si="9"/>
        <v>0.74355971896955508</v>
      </c>
      <c r="CH55" s="99">
        <f t="shared" si="10"/>
        <v>0.74372116863147109</v>
      </c>
      <c r="CI55" s="99">
        <f t="shared" si="11"/>
        <v>0.743859649122807</v>
      </c>
      <c r="CJ55" s="99">
        <f t="shared" si="12"/>
        <v>0.74407177953428749</v>
      </c>
      <c r="CK55" s="99">
        <f t="shared" si="13"/>
        <v>0.74405921308920919</v>
      </c>
      <c r="CM55" s="98">
        <f t="shared" si="14"/>
        <v>329</v>
      </c>
      <c r="CN55" s="98">
        <f t="shared" si="15"/>
        <v>406</v>
      </c>
      <c r="CO55" s="98">
        <f t="shared" si="16"/>
        <v>475</v>
      </c>
      <c r="CP55" s="98">
        <f t="shared" si="17"/>
        <v>514</v>
      </c>
      <c r="CQ55" s="98">
        <f t="shared" si="18"/>
        <v>631</v>
      </c>
      <c r="CR55" s="98">
        <f t="shared" si="19"/>
        <v>657</v>
      </c>
      <c r="CS55" s="98">
        <f t="shared" si="20"/>
        <v>698</v>
      </c>
      <c r="CT55" s="98">
        <f t="shared" si="21"/>
        <v>796</v>
      </c>
      <c r="CU55" s="98">
        <f t="shared" si="22"/>
        <v>872</v>
      </c>
      <c r="CV55" s="98">
        <f t="shared" si="23"/>
        <v>954</v>
      </c>
      <c r="CW55" s="98">
        <f t="shared" si="24"/>
        <v>1046</v>
      </c>
    </row>
    <row r="56" spans="1:101" ht="12.75" customHeight="1" x14ac:dyDescent="0.3">
      <c r="A56" s="154"/>
      <c r="B56" s="152"/>
      <c r="C56" s="49">
        <v>31</v>
      </c>
      <c r="D56" s="50">
        <f t="shared" si="38"/>
        <v>2109.1</v>
      </c>
      <c r="E56" s="50">
        <f t="shared" si="39"/>
        <v>2623.9300000000003</v>
      </c>
      <c r="F56" s="50">
        <f t="shared" si="40"/>
        <v>3088.98</v>
      </c>
      <c r="G56" s="50">
        <f t="shared" si="31"/>
        <v>3356.2200000000003</v>
      </c>
      <c r="H56" s="50">
        <f t="shared" si="32"/>
        <v>4118.6400000000003</v>
      </c>
      <c r="I56" s="50">
        <f t="shared" si="33"/>
        <v>4300.7300000000005</v>
      </c>
      <c r="J56" s="50">
        <f t="shared" si="34"/>
        <v>4556.18</v>
      </c>
      <c r="K56" s="50">
        <f t="shared" si="35"/>
        <v>5192.84</v>
      </c>
      <c r="L56" s="50">
        <f t="shared" si="36"/>
        <v>5691.95</v>
      </c>
      <c r="M56" s="50">
        <f t="shared" si="37"/>
        <v>6243.46</v>
      </c>
      <c r="N56" s="50">
        <f t="shared" si="37"/>
        <v>6864.4000000000005</v>
      </c>
      <c r="O56" s="51">
        <v>31</v>
      </c>
      <c r="P56" s="67"/>
      <c r="Q56" s="8"/>
      <c r="R56" s="1"/>
      <c r="S56" s="98">
        <v>1610</v>
      </c>
      <c r="T56" s="98">
        <v>2003</v>
      </c>
      <c r="U56" s="98">
        <v>2358</v>
      </c>
      <c r="V56" s="98">
        <v>2562</v>
      </c>
      <c r="W56" s="98">
        <v>3144</v>
      </c>
      <c r="X56" s="98">
        <v>3283</v>
      </c>
      <c r="Y56" s="98">
        <v>3478</v>
      </c>
      <c r="Z56" s="98">
        <v>3964</v>
      </c>
      <c r="AA56" s="98">
        <v>4345</v>
      </c>
      <c r="AB56" s="98">
        <v>4766</v>
      </c>
      <c r="AC56" s="98">
        <v>5240</v>
      </c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R56" s="1">
        <v>1505</v>
      </c>
      <c r="AS56" s="1">
        <v>1872</v>
      </c>
      <c r="AT56" s="1">
        <v>2204</v>
      </c>
      <c r="AU56" s="1">
        <v>2394</v>
      </c>
      <c r="AV56" s="1">
        <v>2938</v>
      </c>
      <c r="AW56" s="1">
        <v>3068</v>
      </c>
      <c r="AX56" s="1">
        <v>3250</v>
      </c>
      <c r="AY56" s="1">
        <v>3705</v>
      </c>
      <c r="AZ56" s="1">
        <v>4061</v>
      </c>
      <c r="BA56" s="1">
        <v>4454</v>
      </c>
      <c r="BB56" s="1">
        <v>4898</v>
      </c>
      <c r="BC56" s="98">
        <v>1278</v>
      </c>
      <c r="BD56" s="98">
        <v>1592</v>
      </c>
      <c r="BE56" s="98">
        <v>1875</v>
      </c>
      <c r="BF56" s="98">
        <v>2037</v>
      </c>
      <c r="BG56" s="98">
        <v>2502</v>
      </c>
      <c r="BH56" s="98">
        <v>2612</v>
      </c>
      <c r="BI56" s="98">
        <v>2768</v>
      </c>
      <c r="BJ56" s="98">
        <v>3156</v>
      </c>
      <c r="BK56" s="98">
        <v>3460</v>
      </c>
      <c r="BL56" s="98">
        <v>3795</v>
      </c>
      <c r="BM56" s="98">
        <v>4173</v>
      </c>
      <c r="BO56" s="98">
        <v>1194</v>
      </c>
      <c r="BP56" s="98">
        <v>1487</v>
      </c>
      <c r="BQ56" s="98">
        <v>1752</v>
      </c>
      <c r="BR56" s="98">
        <v>1903</v>
      </c>
      <c r="BS56" s="98">
        <v>2338</v>
      </c>
      <c r="BT56" s="98">
        <v>2441</v>
      </c>
      <c r="BU56" s="98">
        <v>2586</v>
      </c>
      <c r="BV56" s="98">
        <v>2949</v>
      </c>
      <c r="BW56" s="98">
        <v>3233</v>
      </c>
      <c r="BX56" s="98">
        <v>3546</v>
      </c>
      <c r="BY56" s="98">
        <v>3900</v>
      </c>
      <c r="CA56" s="99">
        <f t="shared" si="3"/>
        <v>0.74161490683229814</v>
      </c>
      <c r="CB56" s="99">
        <f t="shared" si="4"/>
        <v>0.7423864203694458</v>
      </c>
      <c r="CC56" s="99">
        <f t="shared" si="5"/>
        <v>0.74300254452926207</v>
      </c>
      <c r="CD56" s="99">
        <f t="shared" si="6"/>
        <v>0.74277907884465266</v>
      </c>
      <c r="CE56" s="99">
        <f t="shared" si="7"/>
        <v>0.74363867684478369</v>
      </c>
      <c r="CF56" s="99">
        <f t="shared" si="8"/>
        <v>0.74352726165092908</v>
      </c>
      <c r="CG56" s="99">
        <f t="shared" si="9"/>
        <v>0.74353076480736058</v>
      </c>
      <c r="CH56" s="99">
        <f t="shared" si="10"/>
        <v>0.74394550958627648</v>
      </c>
      <c r="CI56" s="99">
        <f t="shared" si="11"/>
        <v>0.74407364787111618</v>
      </c>
      <c r="CJ56" s="99">
        <f t="shared" si="12"/>
        <v>0.74402014267729755</v>
      </c>
      <c r="CK56" s="99">
        <f t="shared" si="13"/>
        <v>0.74427480916030531</v>
      </c>
      <c r="CM56" s="98">
        <f t="shared" si="14"/>
        <v>332</v>
      </c>
      <c r="CN56" s="98">
        <f t="shared" si="15"/>
        <v>411</v>
      </c>
      <c r="CO56" s="98">
        <f t="shared" si="16"/>
        <v>483</v>
      </c>
      <c r="CP56" s="98">
        <f t="shared" si="17"/>
        <v>525</v>
      </c>
      <c r="CQ56" s="98">
        <f t="shared" si="18"/>
        <v>642</v>
      </c>
      <c r="CR56" s="98">
        <f t="shared" si="19"/>
        <v>671</v>
      </c>
      <c r="CS56" s="98">
        <f t="shared" si="20"/>
        <v>710</v>
      </c>
      <c r="CT56" s="98">
        <f t="shared" si="21"/>
        <v>808</v>
      </c>
      <c r="CU56" s="98">
        <f t="shared" si="22"/>
        <v>885</v>
      </c>
      <c r="CV56" s="98">
        <f t="shared" si="23"/>
        <v>971</v>
      </c>
      <c r="CW56" s="98">
        <f t="shared" si="24"/>
        <v>1067</v>
      </c>
    </row>
    <row r="57" spans="1:101" ht="12.75" customHeight="1" x14ac:dyDescent="0.3">
      <c r="A57" s="154"/>
      <c r="B57" s="152"/>
      <c r="C57" s="52">
        <v>32</v>
      </c>
      <c r="D57" s="46">
        <f t="shared" si="38"/>
        <v>2131.37</v>
      </c>
      <c r="E57" s="46">
        <f t="shared" si="39"/>
        <v>2656.6800000000003</v>
      </c>
      <c r="F57" s="46">
        <f t="shared" si="40"/>
        <v>3142.69</v>
      </c>
      <c r="G57" s="46">
        <f t="shared" si="31"/>
        <v>3419.1000000000004</v>
      </c>
      <c r="H57" s="46">
        <f t="shared" si="32"/>
        <v>4194.62</v>
      </c>
      <c r="I57" s="46">
        <f t="shared" si="33"/>
        <v>4381.95</v>
      </c>
      <c r="J57" s="46">
        <f t="shared" si="34"/>
        <v>4636.09</v>
      </c>
      <c r="K57" s="46">
        <f t="shared" si="35"/>
        <v>5276.68</v>
      </c>
      <c r="L57" s="46">
        <f t="shared" si="36"/>
        <v>5790.2</v>
      </c>
      <c r="M57" s="46">
        <f t="shared" si="37"/>
        <v>6352.1900000000005</v>
      </c>
      <c r="N57" s="46">
        <f t="shared" si="37"/>
        <v>7004.5700000000006</v>
      </c>
      <c r="O57" s="43">
        <v>32</v>
      </c>
      <c r="P57" s="67"/>
      <c r="Q57" s="8"/>
      <c r="R57" s="1"/>
      <c r="S57" s="98">
        <v>1627</v>
      </c>
      <c r="T57" s="98">
        <v>2028</v>
      </c>
      <c r="U57" s="98">
        <v>2399</v>
      </c>
      <c r="V57" s="98">
        <v>2610</v>
      </c>
      <c r="W57" s="98">
        <v>3202</v>
      </c>
      <c r="X57" s="98">
        <v>3345</v>
      </c>
      <c r="Y57" s="98">
        <v>3539</v>
      </c>
      <c r="Z57" s="98">
        <v>4028</v>
      </c>
      <c r="AA57" s="98">
        <v>4420</v>
      </c>
      <c r="AB57" s="98">
        <v>4849</v>
      </c>
      <c r="AC57" s="98">
        <v>5347</v>
      </c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R57" s="1">
        <v>1521</v>
      </c>
      <c r="AS57" s="1">
        <v>1895</v>
      </c>
      <c r="AT57" s="1">
        <v>2242</v>
      </c>
      <c r="AU57" s="1">
        <v>2439</v>
      </c>
      <c r="AV57" s="1">
        <v>2993</v>
      </c>
      <c r="AW57" s="1">
        <v>3126</v>
      </c>
      <c r="AX57" s="1">
        <v>3307</v>
      </c>
      <c r="AY57" s="1">
        <v>3764</v>
      </c>
      <c r="AZ57" s="1">
        <v>4131</v>
      </c>
      <c r="BA57" s="1">
        <v>4532</v>
      </c>
      <c r="BB57" s="1">
        <v>4997</v>
      </c>
      <c r="BC57" s="98">
        <v>1292</v>
      </c>
      <c r="BD57" s="98">
        <v>1612</v>
      </c>
      <c r="BE57" s="98">
        <v>1908</v>
      </c>
      <c r="BF57" s="98">
        <v>2076</v>
      </c>
      <c r="BG57" s="98">
        <v>2548</v>
      </c>
      <c r="BH57" s="98">
        <v>2662</v>
      </c>
      <c r="BI57" s="98">
        <v>2816</v>
      </c>
      <c r="BJ57" s="98">
        <v>3206</v>
      </c>
      <c r="BK57" s="98">
        <v>3519</v>
      </c>
      <c r="BL57" s="98">
        <v>3861</v>
      </c>
      <c r="BM57" s="98">
        <v>4258</v>
      </c>
      <c r="BO57" s="98">
        <v>1207</v>
      </c>
      <c r="BP57" s="98">
        <v>1506</v>
      </c>
      <c r="BQ57" s="98">
        <v>1783</v>
      </c>
      <c r="BR57" s="98">
        <v>1940</v>
      </c>
      <c r="BS57" s="98">
        <v>2381</v>
      </c>
      <c r="BT57" s="98">
        <v>2487</v>
      </c>
      <c r="BU57" s="98">
        <v>2631</v>
      </c>
      <c r="BV57" s="98">
        <v>2996</v>
      </c>
      <c r="BW57" s="98">
        <v>3288</v>
      </c>
      <c r="BX57" s="98">
        <v>3608</v>
      </c>
      <c r="BY57" s="98">
        <v>3979</v>
      </c>
      <c r="CA57" s="99">
        <f t="shared" si="3"/>
        <v>0.74185617701290718</v>
      </c>
      <c r="CB57" s="99">
        <f t="shared" si="4"/>
        <v>0.74260355029585801</v>
      </c>
      <c r="CC57" s="99">
        <f t="shared" si="5"/>
        <v>0.74322634431012924</v>
      </c>
      <c r="CD57" s="99">
        <f t="shared" si="6"/>
        <v>0.74329501915708818</v>
      </c>
      <c r="CE57" s="99">
        <f t="shared" si="7"/>
        <v>0.74359775140537165</v>
      </c>
      <c r="CF57" s="99">
        <f t="shared" si="8"/>
        <v>0.74349775784753358</v>
      </c>
      <c r="CG57" s="99">
        <f t="shared" si="9"/>
        <v>0.74343034755580673</v>
      </c>
      <c r="CH57" s="99">
        <f t="shared" si="10"/>
        <v>0.7437934458788481</v>
      </c>
      <c r="CI57" s="99">
        <f t="shared" si="11"/>
        <v>0.74389140271493215</v>
      </c>
      <c r="CJ57" s="99">
        <f t="shared" si="12"/>
        <v>0.74407094246236338</v>
      </c>
      <c r="CK57" s="99">
        <f t="shared" si="13"/>
        <v>0.74415560127174118</v>
      </c>
      <c r="CM57" s="98">
        <f t="shared" si="14"/>
        <v>335</v>
      </c>
      <c r="CN57" s="98">
        <f t="shared" si="15"/>
        <v>416</v>
      </c>
      <c r="CO57" s="98">
        <f t="shared" si="16"/>
        <v>491</v>
      </c>
      <c r="CP57" s="98">
        <f t="shared" si="17"/>
        <v>534</v>
      </c>
      <c r="CQ57" s="98">
        <f t="shared" si="18"/>
        <v>654</v>
      </c>
      <c r="CR57" s="98">
        <f t="shared" si="19"/>
        <v>683</v>
      </c>
      <c r="CS57" s="98">
        <f t="shared" si="20"/>
        <v>723</v>
      </c>
      <c r="CT57" s="98">
        <f t="shared" si="21"/>
        <v>822</v>
      </c>
      <c r="CU57" s="98">
        <f t="shared" si="22"/>
        <v>901</v>
      </c>
      <c r="CV57" s="98">
        <f t="shared" si="23"/>
        <v>988</v>
      </c>
      <c r="CW57" s="98">
        <f t="shared" si="24"/>
        <v>1089</v>
      </c>
    </row>
    <row r="58" spans="1:101" ht="12.75" customHeight="1" x14ac:dyDescent="0.3">
      <c r="A58" s="154"/>
      <c r="B58" s="152"/>
      <c r="C58" s="49">
        <v>33</v>
      </c>
      <c r="D58" s="50">
        <f t="shared" si="38"/>
        <v>2154.9500000000003</v>
      </c>
      <c r="E58" s="50">
        <f t="shared" si="39"/>
        <v>2690.7400000000002</v>
      </c>
      <c r="F58" s="50">
        <f t="shared" si="40"/>
        <v>3202.9500000000003</v>
      </c>
      <c r="G58" s="50">
        <f t="shared" si="31"/>
        <v>3483.29</v>
      </c>
      <c r="H58" s="50">
        <f t="shared" si="32"/>
        <v>4271.91</v>
      </c>
      <c r="I58" s="50">
        <f t="shared" si="33"/>
        <v>4464.4800000000005</v>
      </c>
      <c r="J58" s="50">
        <f t="shared" si="34"/>
        <v>4713.38</v>
      </c>
      <c r="K58" s="50">
        <f t="shared" si="35"/>
        <v>5361.83</v>
      </c>
      <c r="L58" s="50">
        <f t="shared" si="36"/>
        <v>5883.21</v>
      </c>
      <c r="M58" s="50">
        <f t="shared" si="37"/>
        <v>6464.85</v>
      </c>
      <c r="N58" s="50">
        <f t="shared" si="37"/>
        <v>7144.7400000000007</v>
      </c>
      <c r="O58" s="51">
        <v>33</v>
      </c>
      <c r="P58" s="67"/>
      <c r="Q58" s="8"/>
      <c r="R58" s="1"/>
      <c r="S58" s="98">
        <v>1645</v>
      </c>
      <c r="T58" s="98">
        <v>2054</v>
      </c>
      <c r="U58" s="98">
        <v>2445</v>
      </c>
      <c r="V58" s="98">
        <v>2659</v>
      </c>
      <c r="W58" s="98">
        <v>3261</v>
      </c>
      <c r="X58" s="98">
        <v>3408</v>
      </c>
      <c r="Y58" s="98">
        <v>3598</v>
      </c>
      <c r="Z58" s="98">
        <v>4093</v>
      </c>
      <c r="AA58" s="98">
        <v>4491</v>
      </c>
      <c r="AB58" s="98">
        <v>4935</v>
      </c>
      <c r="AC58" s="98">
        <v>5454</v>
      </c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R58" s="1">
        <v>1537</v>
      </c>
      <c r="AS58" s="1">
        <v>1920</v>
      </c>
      <c r="AT58" s="1">
        <v>2285</v>
      </c>
      <c r="AU58" s="1">
        <v>2485</v>
      </c>
      <c r="AV58" s="1">
        <v>3047</v>
      </c>
      <c r="AW58" s="1">
        <v>3185</v>
      </c>
      <c r="AX58" s="1">
        <v>3363</v>
      </c>
      <c r="AY58" s="1">
        <v>3826</v>
      </c>
      <c r="AZ58" s="1">
        <v>4197</v>
      </c>
      <c r="BA58" s="1">
        <v>4612</v>
      </c>
      <c r="BB58" s="1">
        <v>5097</v>
      </c>
      <c r="BC58" s="98">
        <v>1306</v>
      </c>
      <c r="BD58" s="98">
        <v>1633</v>
      </c>
      <c r="BE58" s="98">
        <v>1944</v>
      </c>
      <c r="BF58" s="98">
        <v>2115</v>
      </c>
      <c r="BG58" s="98">
        <v>2595</v>
      </c>
      <c r="BH58" s="98">
        <v>2712</v>
      </c>
      <c r="BI58" s="98">
        <v>2864</v>
      </c>
      <c r="BJ58" s="98">
        <v>3259</v>
      </c>
      <c r="BK58" s="98">
        <v>3575</v>
      </c>
      <c r="BL58" s="98">
        <v>3930</v>
      </c>
      <c r="BM58" s="98">
        <v>4343</v>
      </c>
      <c r="BO58" s="98">
        <v>1220</v>
      </c>
      <c r="BP58" s="98">
        <v>1526</v>
      </c>
      <c r="BQ58" s="98">
        <v>1816</v>
      </c>
      <c r="BR58" s="98">
        <v>1976</v>
      </c>
      <c r="BS58" s="98">
        <v>2425</v>
      </c>
      <c r="BT58" s="98">
        <v>2534</v>
      </c>
      <c r="BU58" s="98">
        <v>2676</v>
      </c>
      <c r="BV58" s="98">
        <v>3045</v>
      </c>
      <c r="BW58" s="98">
        <v>3341</v>
      </c>
      <c r="BX58" s="98">
        <v>3672</v>
      </c>
      <c r="BY58" s="98">
        <v>4058</v>
      </c>
      <c r="CA58" s="99">
        <f t="shared" si="3"/>
        <v>0.74164133738601823</v>
      </c>
      <c r="CB58" s="99">
        <f t="shared" si="4"/>
        <v>0.7429406037000974</v>
      </c>
      <c r="CC58" s="99">
        <f t="shared" si="5"/>
        <v>0.74274028629856848</v>
      </c>
      <c r="CD58" s="99">
        <f t="shared" si="6"/>
        <v>0.74313651748777731</v>
      </c>
      <c r="CE58" s="99">
        <f t="shared" si="7"/>
        <v>0.74363692118981906</v>
      </c>
      <c r="CF58" s="99">
        <f t="shared" si="8"/>
        <v>0.74354460093896713</v>
      </c>
      <c r="CG58" s="99">
        <f t="shared" si="9"/>
        <v>0.74374652584769319</v>
      </c>
      <c r="CH58" s="99">
        <f t="shared" si="10"/>
        <v>0.74395309064256043</v>
      </c>
      <c r="CI58" s="99">
        <f t="shared" si="11"/>
        <v>0.74393230906256957</v>
      </c>
      <c r="CJ58" s="99">
        <f t="shared" si="12"/>
        <v>0.74407294832826743</v>
      </c>
      <c r="CK58" s="99">
        <f t="shared" si="13"/>
        <v>0.74404107077374404</v>
      </c>
      <c r="CM58" s="98">
        <f t="shared" si="14"/>
        <v>339</v>
      </c>
      <c r="CN58" s="98">
        <f t="shared" si="15"/>
        <v>421</v>
      </c>
      <c r="CO58" s="98">
        <f t="shared" si="16"/>
        <v>501</v>
      </c>
      <c r="CP58" s="98">
        <f t="shared" si="17"/>
        <v>544</v>
      </c>
      <c r="CQ58" s="98">
        <f t="shared" si="18"/>
        <v>666</v>
      </c>
      <c r="CR58" s="98">
        <f t="shared" si="19"/>
        <v>696</v>
      </c>
      <c r="CS58" s="98">
        <f t="shared" si="20"/>
        <v>734</v>
      </c>
      <c r="CT58" s="98">
        <f t="shared" si="21"/>
        <v>834</v>
      </c>
      <c r="CU58" s="98">
        <f t="shared" si="22"/>
        <v>916</v>
      </c>
      <c r="CV58" s="98">
        <f t="shared" si="23"/>
        <v>1005</v>
      </c>
      <c r="CW58" s="98">
        <f t="shared" si="24"/>
        <v>1111</v>
      </c>
    </row>
    <row r="59" spans="1:101" ht="12.75" customHeight="1" x14ac:dyDescent="0.3">
      <c r="A59" s="154"/>
      <c r="B59" s="152"/>
      <c r="C59" s="52">
        <v>34</v>
      </c>
      <c r="D59" s="46">
        <f t="shared" si="38"/>
        <v>2173.29</v>
      </c>
      <c r="E59" s="46">
        <f t="shared" si="39"/>
        <v>2727.42</v>
      </c>
      <c r="F59" s="46">
        <f t="shared" si="40"/>
        <v>3257.9700000000003</v>
      </c>
      <c r="G59" s="46">
        <f t="shared" si="31"/>
        <v>3543.55</v>
      </c>
      <c r="H59" s="46">
        <f t="shared" si="32"/>
        <v>4332.17</v>
      </c>
      <c r="I59" s="46">
        <f t="shared" si="33"/>
        <v>4545.7</v>
      </c>
      <c r="J59" s="46">
        <f t="shared" si="34"/>
        <v>4793.29</v>
      </c>
      <c r="K59" s="46">
        <f t="shared" si="35"/>
        <v>5446.9800000000005</v>
      </c>
      <c r="L59" s="46">
        <f t="shared" si="36"/>
        <v>5973.6</v>
      </c>
      <c r="M59" s="46">
        <f t="shared" si="37"/>
        <v>6570.96</v>
      </c>
      <c r="N59" s="46">
        <f t="shared" si="37"/>
        <v>7278.3600000000006</v>
      </c>
      <c r="O59" s="43">
        <v>34</v>
      </c>
      <c r="P59" s="67"/>
      <c r="Q59" s="8"/>
      <c r="R59" s="1"/>
      <c r="S59" s="98">
        <v>1659</v>
      </c>
      <c r="T59" s="98">
        <v>2082</v>
      </c>
      <c r="U59" s="98">
        <v>2487</v>
      </c>
      <c r="V59" s="98">
        <v>2705</v>
      </c>
      <c r="W59" s="98">
        <v>3307</v>
      </c>
      <c r="X59" s="98">
        <v>3470</v>
      </c>
      <c r="Y59" s="98">
        <v>3659</v>
      </c>
      <c r="Z59" s="98">
        <v>4158</v>
      </c>
      <c r="AA59" s="98">
        <v>4560</v>
      </c>
      <c r="AB59" s="98">
        <v>5016</v>
      </c>
      <c r="AC59" s="98">
        <v>5556</v>
      </c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R59" s="1">
        <v>1551</v>
      </c>
      <c r="AS59" s="1">
        <v>1946</v>
      </c>
      <c r="AT59" s="1">
        <v>2325</v>
      </c>
      <c r="AU59" s="1">
        <v>2529</v>
      </c>
      <c r="AV59" s="1">
        <v>3091</v>
      </c>
      <c r="AW59" s="1">
        <v>3243</v>
      </c>
      <c r="AX59" s="1">
        <v>3420</v>
      </c>
      <c r="AY59" s="1">
        <v>3886</v>
      </c>
      <c r="AZ59" s="1">
        <v>4262</v>
      </c>
      <c r="BA59" s="1">
        <v>4689</v>
      </c>
      <c r="BB59" s="1">
        <v>5193</v>
      </c>
      <c r="BC59" s="98">
        <v>1318</v>
      </c>
      <c r="BD59" s="98">
        <v>1655</v>
      </c>
      <c r="BE59" s="98">
        <v>1978</v>
      </c>
      <c r="BF59" s="98">
        <v>2152</v>
      </c>
      <c r="BG59" s="98">
        <v>2632</v>
      </c>
      <c r="BH59" s="98">
        <v>2762</v>
      </c>
      <c r="BI59" s="98">
        <v>2912</v>
      </c>
      <c r="BJ59" s="98">
        <v>3310</v>
      </c>
      <c r="BK59" s="98">
        <v>3631</v>
      </c>
      <c r="BL59" s="98">
        <v>3995</v>
      </c>
      <c r="BM59" s="98">
        <v>4426</v>
      </c>
      <c r="BO59" s="98">
        <v>1231</v>
      </c>
      <c r="BP59" s="98">
        <v>1546</v>
      </c>
      <c r="BQ59" s="98">
        <v>1848</v>
      </c>
      <c r="BR59" s="98">
        <v>2011</v>
      </c>
      <c r="BS59" s="98">
        <v>2459</v>
      </c>
      <c r="BT59" s="98">
        <v>2581</v>
      </c>
      <c r="BU59" s="98">
        <v>2721</v>
      </c>
      <c r="BV59" s="98">
        <v>3093</v>
      </c>
      <c r="BW59" s="98">
        <v>3393</v>
      </c>
      <c r="BX59" s="98">
        <v>3733</v>
      </c>
      <c r="BY59" s="98">
        <v>4136</v>
      </c>
      <c r="CA59" s="99">
        <f t="shared" si="3"/>
        <v>0.74201326100060272</v>
      </c>
      <c r="CB59" s="99">
        <f t="shared" si="4"/>
        <v>0.7425552353506244</v>
      </c>
      <c r="CC59" s="99">
        <f t="shared" si="5"/>
        <v>0.74306393244873337</v>
      </c>
      <c r="CD59" s="99">
        <f t="shared" si="6"/>
        <v>0.74343807763401104</v>
      </c>
      <c r="CE59" s="99">
        <f t="shared" si="7"/>
        <v>0.74357423646809795</v>
      </c>
      <c r="CF59" s="99">
        <f t="shared" si="8"/>
        <v>0.74380403458213251</v>
      </c>
      <c r="CG59" s="99">
        <f t="shared" si="9"/>
        <v>0.7436458048647171</v>
      </c>
      <c r="CH59" s="99">
        <f t="shared" si="10"/>
        <v>0.7438672438672439</v>
      </c>
      <c r="CI59" s="99">
        <f t="shared" si="11"/>
        <v>0.74407894736842106</v>
      </c>
      <c r="CJ59" s="99">
        <f t="shared" si="12"/>
        <v>0.74421850079744811</v>
      </c>
      <c r="CK59" s="99">
        <f t="shared" si="13"/>
        <v>0.74442044636429083</v>
      </c>
      <c r="CM59" s="98">
        <f t="shared" si="14"/>
        <v>341</v>
      </c>
      <c r="CN59" s="98">
        <f t="shared" si="15"/>
        <v>427</v>
      </c>
      <c r="CO59" s="98">
        <f t="shared" si="16"/>
        <v>509</v>
      </c>
      <c r="CP59" s="98">
        <f t="shared" si="17"/>
        <v>553</v>
      </c>
      <c r="CQ59" s="98">
        <f t="shared" si="18"/>
        <v>675</v>
      </c>
      <c r="CR59" s="98">
        <f t="shared" si="19"/>
        <v>708</v>
      </c>
      <c r="CS59" s="98">
        <f t="shared" si="20"/>
        <v>747</v>
      </c>
      <c r="CT59" s="98">
        <f t="shared" si="21"/>
        <v>848</v>
      </c>
      <c r="CU59" s="98">
        <f t="shared" si="22"/>
        <v>929</v>
      </c>
      <c r="CV59" s="98">
        <f t="shared" si="23"/>
        <v>1021</v>
      </c>
      <c r="CW59" s="98">
        <f t="shared" si="24"/>
        <v>1130</v>
      </c>
    </row>
    <row r="60" spans="1:101" ht="12.75" customHeight="1" x14ac:dyDescent="0.3">
      <c r="A60" s="154"/>
      <c r="B60" s="152"/>
      <c r="C60" s="49">
        <v>35</v>
      </c>
      <c r="D60" s="50">
        <f t="shared" si="38"/>
        <v>2196.87</v>
      </c>
      <c r="E60" s="50">
        <f t="shared" si="39"/>
        <v>2762.79</v>
      </c>
      <c r="F60" s="50">
        <f t="shared" si="40"/>
        <v>3314.3</v>
      </c>
      <c r="G60" s="50">
        <f t="shared" si="31"/>
        <v>3607.7400000000002</v>
      </c>
      <c r="H60" s="50">
        <f t="shared" si="32"/>
        <v>4389.8100000000004</v>
      </c>
      <c r="I60" s="50">
        <f t="shared" si="33"/>
        <v>4632.16</v>
      </c>
      <c r="J60" s="50">
        <f t="shared" si="34"/>
        <v>4871.8900000000003</v>
      </c>
      <c r="K60" s="50">
        <f t="shared" si="35"/>
        <v>5528.2</v>
      </c>
      <c r="L60" s="50">
        <f t="shared" si="36"/>
        <v>6069.2300000000005</v>
      </c>
      <c r="M60" s="50">
        <f t="shared" si="37"/>
        <v>6684.93</v>
      </c>
      <c r="N60" s="50">
        <f t="shared" si="37"/>
        <v>7419.84</v>
      </c>
      <c r="O60" s="51">
        <v>35</v>
      </c>
      <c r="P60" s="67"/>
      <c r="Q60" s="8"/>
      <c r="R60" s="1"/>
      <c r="S60" s="98">
        <v>1677</v>
      </c>
      <c r="T60" s="98">
        <v>2109</v>
      </c>
      <c r="U60" s="98">
        <v>2530</v>
      </c>
      <c r="V60" s="98">
        <v>2754</v>
      </c>
      <c r="W60" s="98">
        <v>3351</v>
      </c>
      <c r="X60" s="98">
        <v>3536</v>
      </c>
      <c r="Y60" s="98">
        <v>3719</v>
      </c>
      <c r="Z60" s="98">
        <v>4220</v>
      </c>
      <c r="AA60" s="98">
        <v>4633</v>
      </c>
      <c r="AB60" s="98">
        <v>5103</v>
      </c>
      <c r="AC60" s="98">
        <v>5664</v>
      </c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R60" s="1">
        <v>1567</v>
      </c>
      <c r="AS60" s="1">
        <v>1971</v>
      </c>
      <c r="AT60" s="1">
        <v>2364</v>
      </c>
      <c r="AU60" s="1">
        <v>2574</v>
      </c>
      <c r="AV60" s="1">
        <v>3132</v>
      </c>
      <c r="AW60" s="1">
        <v>3305</v>
      </c>
      <c r="AX60" s="1">
        <v>3475</v>
      </c>
      <c r="AY60" s="1">
        <v>3944</v>
      </c>
      <c r="AZ60" s="1">
        <v>4330</v>
      </c>
      <c r="BA60" s="1">
        <v>4769</v>
      </c>
      <c r="BB60" s="1">
        <v>5293</v>
      </c>
      <c r="BC60" s="98">
        <v>1332</v>
      </c>
      <c r="BD60" s="98">
        <v>1676</v>
      </c>
      <c r="BE60" s="98">
        <v>2012</v>
      </c>
      <c r="BF60" s="98">
        <v>2191</v>
      </c>
      <c r="BG60" s="98">
        <v>2667</v>
      </c>
      <c r="BH60" s="98">
        <v>2814</v>
      </c>
      <c r="BI60" s="98">
        <v>2960</v>
      </c>
      <c r="BJ60" s="98">
        <v>3360</v>
      </c>
      <c r="BK60" s="98">
        <v>3689</v>
      </c>
      <c r="BL60" s="98">
        <v>4063</v>
      </c>
      <c r="BM60" s="98">
        <v>4511</v>
      </c>
      <c r="BO60" s="98">
        <v>1244</v>
      </c>
      <c r="BP60" s="98">
        <v>1566</v>
      </c>
      <c r="BQ60" s="98">
        <v>1880</v>
      </c>
      <c r="BR60" s="98">
        <v>2047</v>
      </c>
      <c r="BS60" s="98">
        <v>2492</v>
      </c>
      <c r="BT60" s="98">
        <v>2629</v>
      </c>
      <c r="BU60" s="98">
        <v>2766</v>
      </c>
      <c r="BV60" s="98">
        <v>3140</v>
      </c>
      <c r="BW60" s="98">
        <v>3447</v>
      </c>
      <c r="BX60" s="98">
        <v>3797</v>
      </c>
      <c r="BY60" s="98">
        <v>4215</v>
      </c>
      <c r="CA60" s="99">
        <f t="shared" si="3"/>
        <v>0.74180083482409065</v>
      </c>
      <c r="CB60" s="99">
        <f t="shared" si="4"/>
        <v>0.74253200568990041</v>
      </c>
      <c r="CC60" s="99">
        <f t="shared" si="5"/>
        <v>0.74308300395256921</v>
      </c>
      <c r="CD60" s="99">
        <f t="shared" si="6"/>
        <v>0.74328249818445902</v>
      </c>
      <c r="CE60" s="99">
        <f t="shared" si="7"/>
        <v>0.74365860937033723</v>
      </c>
      <c r="CF60" s="99">
        <f t="shared" si="8"/>
        <v>0.7434954751131222</v>
      </c>
      <c r="CG60" s="99">
        <f t="shared" si="9"/>
        <v>0.74374831944070985</v>
      </c>
      <c r="CH60" s="99">
        <f t="shared" si="10"/>
        <v>0.74407582938388628</v>
      </c>
      <c r="CI60" s="99">
        <f t="shared" si="11"/>
        <v>0.74401036045758684</v>
      </c>
      <c r="CJ60" s="99">
        <f t="shared" si="12"/>
        <v>0.74407211444248478</v>
      </c>
      <c r="CK60" s="99">
        <f t="shared" si="13"/>
        <v>0.74417372881355937</v>
      </c>
      <c r="CM60" s="98">
        <f t="shared" si="14"/>
        <v>345</v>
      </c>
      <c r="CN60" s="98">
        <f t="shared" si="15"/>
        <v>433</v>
      </c>
      <c r="CO60" s="98">
        <f t="shared" si="16"/>
        <v>518</v>
      </c>
      <c r="CP60" s="98">
        <f t="shared" si="17"/>
        <v>563</v>
      </c>
      <c r="CQ60" s="98">
        <f t="shared" si="18"/>
        <v>684</v>
      </c>
      <c r="CR60" s="98">
        <f t="shared" si="19"/>
        <v>722</v>
      </c>
      <c r="CS60" s="98">
        <f t="shared" si="20"/>
        <v>759</v>
      </c>
      <c r="CT60" s="98">
        <f t="shared" si="21"/>
        <v>860</v>
      </c>
      <c r="CU60" s="98">
        <f t="shared" si="22"/>
        <v>944</v>
      </c>
      <c r="CV60" s="98">
        <f t="shared" si="23"/>
        <v>1040</v>
      </c>
      <c r="CW60" s="98">
        <f t="shared" si="24"/>
        <v>1153</v>
      </c>
    </row>
    <row r="61" spans="1:101" ht="12.75" customHeight="1" x14ac:dyDescent="0.3">
      <c r="A61" s="109"/>
      <c r="B61" s="152"/>
      <c r="C61" s="52">
        <v>40</v>
      </c>
      <c r="D61" s="46">
        <f t="shared" si="38"/>
        <v>2321.3200000000002</v>
      </c>
      <c r="E61" s="46">
        <f t="shared" si="39"/>
        <v>2957.98</v>
      </c>
      <c r="F61" s="46">
        <f t="shared" si="40"/>
        <v>3560.58</v>
      </c>
      <c r="G61" s="46">
        <f t="shared" si="31"/>
        <v>3894.63</v>
      </c>
      <c r="H61" s="46">
        <f t="shared" si="32"/>
        <v>4743.51</v>
      </c>
      <c r="I61" s="46">
        <f t="shared" si="33"/>
        <v>4987.17</v>
      </c>
      <c r="J61" s="46">
        <f t="shared" si="34"/>
        <v>5296.33</v>
      </c>
      <c r="K61" s="46">
        <f t="shared" si="35"/>
        <v>6014.21</v>
      </c>
      <c r="L61" s="46">
        <f t="shared" si="36"/>
        <v>6637.77</v>
      </c>
      <c r="M61" s="46">
        <f t="shared" si="37"/>
        <v>7305.87</v>
      </c>
      <c r="N61" s="46">
        <f t="shared" si="37"/>
        <v>8184.88</v>
      </c>
      <c r="O61" s="43">
        <v>40</v>
      </c>
      <c r="P61" s="67"/>
      <c r="Q61" s="8"/>
      <c r="R61" s="1"/>
      <c r="S61" s="98">
        <v>1772</v>
      </c>
      <c r="T61" s="98">
        <v>2258</v>
      </c>
      <c r="U61" s="98">
        <v>2718</v>
      </c>
      <c r="V61" s="98">
        <v>2973</v>
      </c>
      <c r="W61" s="98">
        <v>3621</v>
      </c>
      <c r="X61" s="98">
        <v>3807</v>
      </c>
      <c r="Y61" s="98">
        <v>4043</v>
      </c>
      <c r="Z61" s="98">
        <v>4591</v>
      </c>
      <c r="AA61" s="98">
        <v>5067</v>
      </c>
      <c r="AB61" s="98">
        <v>5577</v>
      </c>
      <c r="AC61" s="98">
        <v>6248</v>
      </c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R61" s="1">
        <v>1656</v>
      </c>
      <c r="AS61" s="1">
        <v>2110</v>
      </c>
      <c r="AT61" s="1">
        <v>2540</v>
      </c>
      <c r="AU61" s="1">
        <v>2778</v>
      </c>
      <c r="AV61" s="1">
        <v>3384</v>
      </c>
      <c r="AW61" s="1">
        <v>3558</v>
      </c>
      <c r="AX61" s="1">
        <v>3778</v>
      </c>
      <c r="AY61" s="1">
        <v>4291</v>
      </c>
      <c r="AZ61" s="1">
        <v>4735</v>
      </c>
      <c r="BA61" s="1">
        <v>5212</v>
      </c>
      <c r="BB61" s="1">
        <v>5839</v>
      </c>
      <c r="BC61" s="98">
        <v>1408</v>
      </c>
      <c r="BD61" s="98">
        <v>1795</v>
      </c>
      <c r="BE61" s="98">
        <v>2162</v>
      </c>
      <c r="BF61" s="98">
        <v>2365</v>
      </c>
      <c r="BG61" s="98">
        <v>2882</v>
      </c>
      <c r="BH61" s="98">
        <v>3030</v>
      </c>
      <c r="BI61" s="98">
        <v>3218</v>
      </c>
      <c r="BJ61" s="98">
        <v>3656</v>
      </c>
      <c r="BK61" s="98">
        <v>4035</v>
      </c>
      <c r="BL61" s="98">
        <v>4442</v>
      </c>
      <c r="BM61" s="98">
        <v>4977</v>
      </c>
      <c r="BO61" s="98">
        <v>1315</v>
      </c>
      <c r="BP61" s="98">
        <v>1677</v>
      </c>
      <c r="BQ61" s="98">
        <v>2020</v>
      </c>
      <c r="BR61" s="98">
        <v>2210</v>
      </c>
      <c r="BS61" s="98">
        <v>2693</v>
      </c>
      <c r="BT61" s="98">
        <v>2831</v>
      </c>
      <c r="BU61" s="98">
        <v>3007</v>
      </c>
      <c r="BV61" s="98">
        <v>3416</v>
      </c>
      <c r="BW61" s="98">
        <v>3771</v>
      </c>
      <c r="BX61" s="98">
        <v>4151</v>
      </c>
      <c r="BY61" s="98">
        <v>4651</v>
      </c>
      <c r="CA61" s="99">
        <f t="shared" si="3"/>
        <v>0.74209932279909707</v>
      </c>
      <c r="CB61" s="99">
        <f t="shared" si="4"/>
        <v>0.74269264836138171</v>
      </c>
      <c r="CC61" s="99">
        <f t="shared" si="5"/>
        <v>0.74319352465047828</v>
      </c>
      <c r="CD61" s="99">
        <f t="shared" si="6"/>
        <v>0.74335687857383115</v>
      </c>
      <c r="CE61" s="99">
        <f t="shared" si="7"/>
        <v>0.74371720519193596</v>
      </c>
      <c r="CF61" s="99">
        <f t="shared" si="8"/>
        <v>0.74363015497767271</v>
      </c>
      <c r="CG61" s="99">
        <f t="shared" si="9"/>
        <v>0.74375463764531291</v>
      </c>
      <c r="CH61" s="99">
        <f t="shared" si="10"/>
        <v>0.74406447397081243</v>
      </c>
      <c r="CI61" s="99">
        <f t="shared" si="11"/>
        <v>0.74422735346358793</v>
      </c>
      <c r="CJ61" s="99">
        <f t="shared" si="12"/>
        <v>0.7443069750762058</v>
      </c>
      <c r="CK61" s="99">
        <f t="shared" si="13"/>
        <v>0.74439820742637641</v>
      </c>
      <c r="CM61" s="98">
        <f t="shared" si="14"/>
        <v>364</v>
      </c>
      <c r="CN61" s="98">
        <f t="shared" si="15"/>
        <v>463</v>
      </c>
      <c r="CO61" s="98">
        <f t="shared" si="16"/>
        <v>556</v>
      </c>
      <c r="CP61" s="98">
        <f t="shared" si="17"/>
        <v>608</v>
      </c>
      <c r="CQ61" s="98">
        <f t="shared" si="18"/>
        <v>739</v>
      </c>
      <c r="CR61" s="98">
        <f t="shared" si="19"/>
        <v>777</v>
      </c>
      <c r="CS61" s="98">
        <f t="shared" si="20"/>
        <v>825</v>
      </c>
      <c r="CT61" s="98">
        <f t="shared" si="21"/>
        <v>935</v>
      </c>
      <c r="CU61" s="98">
        <f t="shared" si="22"/>
        <v>1032</v>
      </c>
      <c r="CV61" s="98">
        <f t="shared" si="23"/>
        <v>1135</v>
      </c>
      <c r="CW61" s="98">
        <f t="shared" si="24"/>
        <v>1271</v>
      </c>
    </row>
    <row r="62" spans="1:101" ht="12.75" customHeight="1" x14ac:dyDescent="0.3">
      <c r="A62" s="109"/>
      <c r="B62" s="152"/>
      <c r="C62" s="49">
        <v>45</v>
      </c>
      <c r="D62" s="50">
        <f t="shared" si="38"/>
        <v>2427.4300000000003</v>
      </c>
      <c r="E62" s="50">
        <f t="shared" si="39"/>
        <v>3126.9700000000003</v>
      </c>
      <c r="F62" s="50">
        <f t="shared" si="40"/>
        <v>3772.8</v>
      </c>
      <c r="G62" s="50">
        <f t="shared" si="31"/>
        <v>4140.91</v>
      </c>
      <c r="H62" s="50">
        <f t="shared" si="32"/>
        <v>5051.3600000000006</v>
      </c>
      <c r="I62" s="50">
        <f t="shared" si="33"/>
        <v>5298.95</v>
      </c>
      <c r="J62" s="50">
        <f t="shared" si="34"/>
        <v>5670.99</v>
      </c>
      <c r="K62" s="50">
        <f t="shared" si="35"/>
        <v>6450.4400000000005</v>
      </c>
      <c r="L62" s="50">
        <f t="shared" si="36"/>
        <v>7152.6</v>
      </c>
      <c r="M62" s="50">
        <f t="shared" si="37"/>
        <v>7862.62</v>
      </c>
      <c r="N62" s="50">
        <f t="shared" si="37"/>
        <v>8883.11</v>
      </c>
      <c r="O62" s="51">
        <v>45</v>
      </c>
      <c r="P62" s="67"/>
      <c r="Q62" s="8"/>
      <c r="R62" s="1"/>
      <c r="S62" s="98">
        <v>1853</v>
      </c>
      <c r="T62" s="98">
        <v>2387</v>
      </c>
      <c r="U62" s="98">
        <v>2880</v>
      </c>
      <c r="V62" s="98">
        <v>3161</v>
      </c>
      <c r="W62" s="98">
        <v>3856</v>
      </c>
      <c r="X62" s="98">
        <v>4045</v>
      </c>
      <c r="Y62" s="98">
        <v>4329</v>
      </c>
      <c r="Z62" s="98">
        <v>4924</v>
      </c>
      <c r="AA62" s="98">
        <v>5460</v>
      </c>
      <c r="AB62" s="98">
        <v>6002</v>
      </c>
      <c r="AC62" s="98">
        <v>6781</v>
      </c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R62" s="1">
        <v>1732</v>
      </c>
      <c r="AS62" s="1">
        <v>2231</v>
      </c>
      <c r="AT62" s="1">
        <v>2691</v>
      </c>
      <c r="AU62" s="1">
        <v>2955</v>
      </c>
      <c r="AV62" s="1">
        <v>3604</v>
      </c>
      <c r="AW62" s="1">
        <v>3780</v>
      </c>
      <c r="AX62" s="1">
        <v>4046</v>
      </c>
      <c r="AY62" s="1">
        <v>4602</v>
      </c>
      <c r="AZ62" s="1">
        <v>5103</v>
      </c>
      <c r="BA62" s="1">
        <v>5610</v>
      </c>
      <c r="BB62" s="1">
        <v>6337</v>
      </c>
      <c r="BC62" s="98">
        <v>1472</v>
      </c>
      <c r="BD62" s="98">
        <v>1898</v>
      </c>
      <c r="BE62" s="98">
        <v>2291</v>
      </c>
      <c r="BF62" s="98">
        <v>2516</v>
      </c>
      <c r="BG62" s="98">
        <v>3070</v>
      </c>
      <c r="BH62" s="98">
        <v>3220</v>
      </c>
      <c r="BI62" s="98">
        <v>3447</v>
      </c>
      <c r="BJ62" s="98">
        <v>3921</v>
      </c>
      <c r="BK62" s="98">
        <v>4349</v>
      </c>
      <c r="BL62" s="98">
        <v>4781</v>
      </c>
      <c r="BM62" s="98">
        <v>5402</v>
      </c>
      <c r="BO62" s="98">
        <v>1375</v>
      </c>
      <c r="BP62" s="98">
        <v>1773</v>
      </c>
      <c r="BQ62" s="98">
        <v>2141</v>
      </c>
      <c r="BR62" s="98">
        <v>2351</v>
      </c>
      <c r="BS62" s="98">
        <v>2869</v>
      </c>
      <c r="BT62" s="98">
        <v>3009</v>
      </c>
      <c r="BU62" s="98">
        <v>3221</v>
      </c>
      <c r="BV62" s="98">
        <v>3664</v>
      </c>
      <c r="BW62" s="98">
        <v>4064</v>
      </c>
      <c r="BX62" s="98">
        <v>4468</v>
      </c>
      <c r="BY62" s="98">
        <v>5048</v>
      </c>
      <c r="CA62" s="99">
        <f t="shared" si="3"/>
        <v>0.74203993524015111</v>
      </c>
      <c r="CB62" s="99">
        <f t="shared" si="4"/>
        <v>0.74277335567658154</v>
      </c>
      <c r="CC62" s="99">
        <f t="shared" si="5"/>
        <v>0.74340277777777775</v>
      </c>
      <c r="CD62" s="99">
        <f t="shared" si="6"/>
        <v>0.74375197722239794</v>
      </c>
      <c r="CE62" s="99">
        <f t="shared" si="7"/>
        <v>0.74403526970954359</v>
      </c>
      <c r="CF62" s="99">
        <f t="shared" si="8"/>
        <v>0.74388133498145859</v>
      </c>
      <c r="CG62" s="99">
        <f t="shared" si="9"/>
        <v>0.74405174405174401</v>
      </c>
      <c r="CH62" s="99">
        <f t="shared" si="10"/>
        <v>0.74411047928513407</v>
      </c>
      <c r="CI62" s="99">
        <f t="shared" si="11"/>
        <v>0.74432234432234434</v>
      </c>
      <c r="CJ62" s="99">
        <f t="shared" si="12"/>
        <v>0.74441852715761414</v>
      </c>
      <c r="CK62" s="99">
        <f t="shared" si="13"/>
        <v>0.74443297448753876</v>
      </c>
      <c r="CM62" s="98">
        <f t="shared" si="14"/>
        <v>381</v>
      </c>
      <c r="CN62" s="98">
        <f t="shared" si="15"/>
        <v>489</v>
      </c>
      <c r="CO62" s="98">
        <f t="shared" si="16"/>
        <v>589</v>
      </c>
      <c r="CP62" s="98">
        <f t="shared" si="17"/>
        <v>645</v>
      </c>
      <c r="CQ62" s="98">
        <f t="shared" si="18"/>
        <v>786</v>
      </c>
      <c r="CR62" s="98">
        <f t="shared" si="19"/>
        <v>825</v>
      </c>
      <c r="CS62" s="98">
        <f t="shared" si="20"/>
        <v>882</v>
      </c>
      <c r="CT62" s="98">
        <f t="shared" si="21"/>
        <v>1003</v>
      </c>
      <c r="CU62" s="98">
        <f t="shared" si="22"/>
        <v>1111</v>
      </c>
      <c r="CV62" s="98">
        <f t="shared" si="23"/>
        <v>1221</v>
      </c>
      <c r="CW62" s="98">
        <f t="shared" si="24"/>
        <v>1379</v>
      </c>
    </row>
    <row r="63" spans="1:101" ht="12.75" customHeight="1" x14ac:dyDescent="0.3">
      <c r="A63" s="109"/>
      <c r="B63" s="152"/>
      <c r="C63" s="52">
        <v>50</v>
      </c>
      <c r="D63" s="46">
        <f t="shared" si="38"/>
        <v>2532.23</v>
      </c>
      <c r="E63" s="46">
        <f t="shared" si="39"/>
        <v>3294.65</v>
      </c>
      <c r="F63" s="46">
        <f t="shared" si="40"/>
        <v>3990.26</v>
      </c>
      <c r="G63" s="46">
        <f t="shared" si="31"/>
        <v>4393.74</v>
      </c>
      <c r="H63" s="46">
        <f t="shared" si="32"/>
        <v>5361.83</v>
      </c>
      <c r="I63" s="46">
        <f t="shared" si="33"/>
        <v>5613.35</v>
      </c>
      <c r="J63" s="46">
        <f t="shared" si="34"/>
        <v>6045.6500000000005</v>
      </c>
      <c r="K63" s="46">
        <f t="shared" si="35"/>
        <v>6882.7400000000007</v>
      </c>
      <c r="L63" s="46">
        <f t="shared" si="36"/>
        <v>7663.5</v>
      </c>
      <c r="M63" s="46">
        <f t="shared" si="37"/>
        <v>8418.06</v>
      </c>
      <c r="N63" s="46">
        <f t="shared" si="37"/>
        <v>9577.41</v>
      </c>
      <c r="O63" s="43">
        <v>50</v>
      </c>
      <c r="P63" s="67"/>
      <c r="Q63" s="8"/>
      <c r="R63" s="1"/>
      <c r="S63" s="98">
        <v>1933</v>
      </c>
      <c r="T63" s="98">
        <v>2515</v>
      </c>
      <c r="U63" s="98">
        <v>3046</v>
      </c>
      <c r="V63" s="98">
        <v>3354</v>
      </c>
      <c r="W63" s="98">
        <v>4093</v>
      </c>
      <c r="X63" s="98">
        <v>4285</v>
      </c>
      <c r="Y63" s="98">
        <v>4615</v>
      </c>
      <c r="Z63" s="98">
        <v>5254</v>
      </c>
      <c r="AA63" s="98">
        <v>5850</v>
      </c>
      <c r="AB63" s="98">
        <v>6426</v>
      </c>
      <c r="AC63" s="98">
        <v>7311</v>
      </c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R63" s="1">
        <v>1806</v>
      </c>
      <c r="AS63" s="1">
        <v>2350</v>
      </c>
      <c r="AT63" s="1">
        <v>2847</v>
      </c>
      <c r="AU63" s="1">
        <v>3134</v>
      </c>
      <c r="AV63" s="1">
        <v>3826</v>
      </c>
      <c r="AW63" s="1">
        <v>4004</v>
      </c>
      <c r="AX63" s="1">
        <v>4313</v>
      </c>
      <c r="AY63" s="1">
        <v>4910</v>
      </c>
      <c r="AZ63" s="1">
        <v>5467</v>
      </c>
      <c r="BA63" s="1">
        <v>6005</v>
      </c>
      <c r="BB63" s="1">
        <v>6832</v>
      </c>
      <c r="BC63" s="98">
        <v>1536</v>
      </c>
      <c r="BD63" s="98">
        <v>2000</v>
      </c>
      <c r="BE63" s="98">
        <v>2424</v>
      </c>
      <c r="BF63" s="98">
        <v>2669</v>
      </c>
      <c r="BG63" s="98">
        <v>3259</v>
      </c>
      <c r="BH63" s="98">
        <v>3411</v>
      </c>
      <c r="BI63" s="98">
        <v>3675</v>
      </c>
      <c r="BJ63" s="98">
        <v>4185</v>
      </c>
      <c r="BK63" s="98">
        <v>4660</v>
      </c>
      <c r="BL63" s="98">
        <v>5119</v>
      </c>
      <c r="BM63" s="98">
        <v>5825</v>
      </c>
      <c r="BO63" s="98">
        <v>1435</v>
      </c>
      <c r="BP63" s="98">
        <v>1869</v>
      </c>
      <c r="BQ63" s="98">
        <v>2265</v>
      </c>
      <c r="BR63" s="98">
        <v>2494</v>
      </c>
      <c r="BS63" s="98">
        <v>3045</v>
      </c>
      <c r="BT63" s="98">
        <v>3187</v>
      </c>
      <c r="BU63" s="98">
        <v>3434</v>
      </c>
      <c r="BV63" s="98">
        <v>3911</v>
      </c>
      <c r="BW63" s="98">
        <v>4355</v>
      </c>
      <c r="BX63" s="98">
        <v>4784</v>
      </c>
      <c r="BY63" s="98">
        <v>5443</v>
      </c>
      <c r="CA63" s="99">
        <f t="shared" si="3"/>
        <v>0.74236937403000514</v>
      </c>
      <c r="CB63" s="99">
        <f t="shared" si="4"/>
        <v>0.74314115308151096</v>
      </c>
      <c r="CC63" s="99">
        <f t="shared" si="5"/>
        <v>0.74359816152330926</v>
      </c>
      <c r="CD63" s="99">
        <f t="shared" si="6"/>
        <v>0.74358974358974361</v>
      </c>
      <c r="CE63" s="99">
        <f t="shared" si="7"/>
        <v>0.74395309064256043</v>
      </c>
      <c r="CF63" s="99">
        <f t="shared" si="8"/>
        <v>0.74375729288214698</v>
      </c>
      <c r="CG63" s="99">
        <f t="shared" si="9"/>
        <v>0.7440953412784399</v>
      </c>
      <c r="CH63" s="99">
        <f t="shared" si="10"/>
        <v>0.74438523030072323</v>
      </c>
      <c r="CI63" s="99">
        <f t="shared" si="11"/>
        <v>0.74444444444444446</v>
      </c>
      <c r="CJ63" s="99">
        <f t="shared" si="12"/>
        <v>0.74447556800497972</v>
      </c>
      <c r="CK63" s="99">
        <f t="shared" si="13"/>
        <v>0.74449459718232802</v>
      </c>
      <c r="CM63" s="98">
        <f t="shared" si="14"/>
        <v>397</v>
      </c>
      <c r="CN63" s="98">
        <f t="shared" si="15"/>
        <v>515</v>
      </c>
      <c r="CO63" s="98">
        <f t="shared" si="16"/>
        <v>622</v>
      </c>
      <c r="CP63" s="98">
        <f t="shared" si="17"/>
        <v>685</v>
      </c>
      <c r="CQ63" s="98">
        <f t="shared" si="18"/>
        <v>834</v>
      </c>
      <c r="CR63" s="98">
        <f t="shared" si="19"/>
        <v>874</v>
      </c>
      <c r="CS63" s="98">
        <f t="shared" si="20"/>
        <v>940</v>
      </c>
      <c r="CT63" s="98">
        <f t="shared" si="21"/>
        <v>1069</v>
      </c>
      <c r="CU63" s="98">
        <f t="shared" si="22"/>
        <v>1190</v>
      </c>
      <c r="CV63" s="98">
        <f t="shared" si="23"/>
        <v>1307</v>
      </c>
      <c r="CW63" s="98">
        <f t="shared" si="24"/>
        <v>1486</v>
      </c>
    </row>
    <row r="64" spans="1:101" ht="12.75" customHeight="1" x14ac:dyDescent="0.3">
      <c r="A64" s="109"/>
      <c r="B64" s="152"/>
      <c r="C64" s="49">
        <v>55</v>
      </c>
      <c r="D64" s="50">
        <f t="shared" si="38"/>
        <v>2637.03</v>
      </c>
      <c r="E64" s="50">
        <f t="shared" si="39"/>
        <v>3462.33</v>
      </c>
      <c r="F64" s="50">
        <f t="shared" si="40"/>
        <v>4207.72</v>
      </c>
      <c r="G64" s="50">
        <f t="shared" si="31"/>
        <v>4645.26</v>
      </c>
      <c r="H64" s="50">
        <f t="shared" si="32"/>
        <v>5674.92</v>
      </c>
      <c r="I64" s="50">
        <f t="shared" si="33"/>
        <v>5925.13</v>
      </c>
      <c r="J64" s="50">
        <f t="shared" si="34"/>
        <v>6424.2400000000007</v>
      </c>
      <c r="K64" s="50">
        <f t="shared" si="35"/>
        <v>7315.04</v>
      </c>
      <c r="L64" s="50">
        <f t="shared" si="36"/>
        <v>8178.33</v>
      </c>
      <c r="M64" s="50">
        <f t="shared" si="37"/>
        <v>8978.74</v>
      </c>
      <c r="N64" s="50">
        <f t="shared" si="37"/>
        <v>10271.710000000001</v>
      </c>
      <c r="O64" s="51">
        <v>55</v>
      </c>
      <c r="P64" s="67"/>
      <c r="Q64" s="8"/>
      <c r="R64" s="1"/>
      <c r="S64" s="98">
        <v>2013</v>
      </c>
      <c r="T64" s="98">
        <v>2643</v>
      </c>
      <c r="U64" s="98">
        <v>3212</v>
      </c>
      <c r="V64" s="98">
        <v>3546</v>
      </c>
      <c r="W64" s="98">
        <v>4332</v>
      </c>
      <c r="X64" s="98">
        <v>4523</v>
      </c>
      <c r="Y64" s="98">
        <v>4904</v>
      </c>
      <c r="Z64" s="98">
        <v>5584</v>
      </c>
      <c r="AA64" s="98">
        <v>6243</v>
      </c>
      <c r="AB64" s="98">
        <v>6854</v>
      </c>
      <c r="AC64" s="98">
        <v>7841</v>
      </c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R64" s="1">
        <v>1882</v>
      </c>
      <c r="AS64" s="1">
        <v>2470</v>
      </c>
      <c r="AT64" s="1">
        <v>3002</v>
      </c>
      <c r="AU64" s="1">
        <v>3314</v>
      </c>
      <c r="AV64" s="1">
        <v>4048</v>
      </c>
      <c r="AW64" s="1">
        <v>4227</v>
      </c>
      <c r="AX64" s="1">
        <v>4583</v>
      </c>
      <c r="AY64" s="1">
        <v>5219</v>
      </c>
      <c r="AZ64" s="1">
        <v>5835</v>
      </c>
      <c r="BA64" s="1">
        <v>6406</v>
      </c>
      <c r="BB64" s="1">
        <v>7328</v>
      </c>
      <c r="BC64" s="98">
        <v>1600</v>
      </c>
      <c r="BD64" s="98">
        <v>2102</v>
      </c>
      <c r="BE64" s="98">
        <v>2556</v>
      </c>
      <c r="BF64" s="98">
        <v>2822</v>
      </c>
      <c r="BG64" s="98">
        <v>3449</v>
      </c>
      <c r="BH64" s="98">
        <v>3601</v>
      </c>
      <c r="BI64" s="98">
        <v>3905</v>
      </c>
      <c r="BJ64" s="98">
        <v>4448</v>
      </c>
      <c r="BK64" s="98">
        <v>4973</v>
      </c>
      <c r="BL64" s="98">
        <v>5460</v>
      </c>
      <c r="BM64" s="98">
        <v>6247</v>
      </c>
      <c r="BO64" s="98">
        <v>1495</v>
      </c>
      <c r="BP64" s="98">
        <v>1964</v>
      </c>
      <c r="BQ64" s="98">
        <v>2388</v>
      </c>
      <c r="BR64" s="98">
        <v>2637</v>
      </c>
      <c r="BS64" s="98">
        <v>3223</v>
      </c>
      <c r="BT64" s="98">
        <v>3365</v>
      </c>
      <c r="BU64" s="98">
        <v>3649</v>
      </c>
      <c r="BV64" s="98">
        <v>4157</v>
      </c>
      <c r="BW64" s="98">
        <v>4647</v>
      </c>
      <c r="BX64" s="98">
        <v>5102</v>
      </c>
      <c r="BY64" s="98">
        <v>5838</v>
      </c>
      <c r="CA64" s="99">
        <f t="shared" si="3"/>
        <v>0.7426726279185295</v>
      </c>
      <c r="CB64" s="99">
        <f t="shared" si="4"/>
        <v>0.74309496783957629</v>
      </c>
      <c r="CC64" s="99">
        <f t="shared" si="5"/>
        <v>0.74346201743462015</v>
      </c>
      <c r="CD64" s="99">
        <f t="shared" si="6"/>
        <v>0.74365482233502533</v>
      </c>
      <c r="CE64" s="99">
        <f t="shared" si="7"/>
        <v>0.74399815327793162</v>
      </c>
      <c r="CF64" s="99">
        <f t="shared" si="8"/>
        <v>0.74397523767411011</v>
      </c>
      <c r="CG64" s="99">
        <f t="shared" si="9"/>
        <v>0.74408646003262646</v>
      </c>
      <c r="CH64" s="99">
        <f t="shared" si="10"/>
        <v>0.74444842406876788</v>
      </c>
      <c r="CI64" s="99">
        <f t="shared" si="11"/>
        <v>0.74435367611725134</v>
      </c>
      <c r="CJ64" s="99">
        <f t="shared" si="12"/>
        <v>0.74438284213597894</v>
      </c>
      <c r="CK64" s="99">
        <f t="shared" si="13"/>
        <v>0.74454788929983418</v>
      </c>
      <c r="CM64" s="98">
        <f t="shared" si="14"/>
        <v>413</v>
      </c>
      <c r="CN64" s="98">
        <f t="shared" si="15"/>
        <v>541</v>
      </c>
      <c r="CO64" s="98">
        <f t="shared" si="16"/>
        <v>656</v>
      </c>
      <c r="CP64" s="98">
        <f t="shared" si="17"/>
        <v>724</v>
      </c>
      <c r="CQ64" s="98">
        <f t="shared" si="18"/>
        <v>883</v>
      </c>
      <c r="CR64" s="98">
        <f t="shared" si="19"/>
        <v>922</v>
      </c>
      <c r="CS64" s="98">
        <f t="shared" si="20"/>
        <v>999</v>
      </c>
      <c r="CT64" s="98">
        <f t="shared" si="21"/>
        <v>1136</v>
      </c>
      <c r="CU64" s="98">
        <f t="shared" si="22"/>
        <v>1270</v>
      </c>
      <c r="CV64" s="98">
        <f t="shared" si="23"/>
        <v>1394</v>
      </c>
      <c r="CW64" s="98">
        <f t="shared" si="24"/>
        <v>1594</v>
      </c>
    </row>
    <row r="65" spans="1:101" ht="12.75" customHeight="1" x14ac:dyDescent="0.3">
      <c r="A65" s="109"/>
      <c r="B65" s="152"/>
      <c r="C65" s="52">
        <v>60</v>
      </c>
      <c r="D65" s="46">
        <f t="shared" si="38"/>
        <v>2741.83</v>
      </c>
      <c r="E65" s="46">
        <f t="shared" si="39"/>
        <v>3632.63</v>
      </c>
      <c r="F65" s="46">
        <f t="shared" si="40"/>
        <v>4421.25</v>
      </c>
      <c r="G65" s="46">
        <f t="shared" si="31"/>
        <v>4894.16</v>
      </c>
      <c r="H65" s="46">
        <f t="shared" si="32"/>
        <v>5984.08</v>
      </c>
      <c r="I65" s="46">
        <f t="shared" si="33"/>
        <v>6235.6</v>
      </c>
      <c r="J65" s="46">
        <f t="shared" si="34"/>
        <v>6797.59</v>
      </c>
      <c r="K65" s="46">
        <f t="shared" si="35"/>
        <v>7752.58</v>
      </c>
      <c r="L65" s="46">
        <f t="shared" si="36"/>
        <v>8690.5400000000009</v>
      </c>
      <c r="M65" s="46">
        <f t="shared" si="37"/>
        <v>9536.8000000000011</v>
      </c>
      <c r="N65" s="46">
        <f t="shared" si="37"/>
        <v>10967.32</v>
      </c>
      <c r="O65" s="43">
        <v>60</v>
      </c>
      <c r="P65" s="67"/>
      <c r="Q65" s="8"/>
      <c r="R65" s="1"/>
      <c r="S65" s="98">
        <v>2093</v>
      </c>
      <c r="T65" s="98">
        <v>2773</v>
      </c>
      <c r="U65" s="98">
        <v>3375</v>
      </c>
      <c r="V65" s="98">
        <v>3736</v>
      </c>
      <c r="W65" s="98">
        <v>4568</v>
      </c>
      <c r="X65" s="98">
        <v>4760</v>
      </c>
      <c r="Y65" s="98">
        <v>5189</v>
      </c>
      <c r="Z65" s="98">
        <v>5918</v>
      </c>
      <c r="AA65" s="98">
        <v>6634</v>
      </c>
      <c r="AB65" s="98">
        <v>7280</v>
      </c>
      <c r="AC65" s="98">
        <v>8372</v>
      </c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R65" s="1">
        <v>1956</v>
      </c>
      <c r="AS65" s="1">
        <v>2591</v>
      </c>
      <c r="AT65" s="1">
        <v>3154</v>
      </c>
      <c r="AU65" s="1">
        <v>3492</v>
      </c>
      <c r="AV65" s="1">
        <v>4269</v>
      </c>
      <c r="AW65" s="1">
        <v>4449</v>
      </c>
      <c r="AX65" s="1">
        <v>4850</v>
      </c>
      <c r="AY65" s="1">
        <v>5531</v>
      </c>
      <c r="AZ65" s="1">
        <v>6200</v>
      </c>
      <c r="BA65" s="1">
        <v>6803</v>
      </c>
      <c r="BB65" s="1">
        <v>7824</v>
      </c>
      <c r="BC65" s="98">
        <v>1663</v>
      </c>
      <c r="BD65" s="98">
        <v>2206</v>
      </c>
      <c r="BE65" s="98">
        <v>2686</v>
      </c>
      <c r="BF65" s="98">
        <v>2974</v>
      </c>
      <c r="BG65" s="98">
        <v>3637</v>
      </c>
      <c r="BH65" s="98">
        <v>3790</v>
      </c>
      <c r="BI65" s="98">
        <v>4133</v>
      </c>
      <c r="BJ65" s="98">
        <v>4714</v>
      </c>
      <c r="BK65" s="98">
        <v>5285</v>
      </c>
      <c r="BL65" s="98">
        <v>5800</v>
      </c>
      <c r="BM65" s="98">
        <v>6671</v>
      </c>
      <c r="BO65" s="98">
        <v>1554</v>
      </c>
      <c r="BP65" s="98">
        <v>2061</v>
      </c>
      <c r="BQ65" s="98">
        <v>2510</v>
      </c>
      <c r="BR65" s="98">
        <v>2779</v>
      </c>
      <c r="BS65" s="98">
        <v>3399</v>
      </c>
      <c r="BT65" s="98">
        <v>3542</v>
      </c>
      <c r="BU65" s="98">
        <v>3862</v>
      </c>
      <c r="BV65" s="98">
        <v>4405</v>
      </c>
      <c r="BW65" s="98">
        <v>4939</v>
      </c>
      <c r="BX65" s="98">
        <v>5420</v>
      </c>
      <c r="BY65" s="98">
        <v>6234</v>
      </c>
      <c r="CA65" s="99">
        <f t="shared" si="3"/>
        <v>0.74247491638795982</v>
      </c>
      <c r="CB65" s="99">
        <f t="shared" si="4"/>
        <v>0.74323836999639381</v>
      </c>
      <c r="CC65" s="99">
        <f t="shared" si="5"/>
        <v>0.74370370370370376</v>
      </c>
      <c r="CD65" s="99">
        <f t="shared" si="6"/>
        <v>0.74384368308351179</v>
      </c>
      <c r="CE65" s="99">
        <f t="shared" si="7"/>
        <v>0.74408931698774083</v>
      </c>
      <c r="CF65" s="99">
        <f t="shared" si="8"/>
        <v>0.74411764705882355</v>
      </c>
      <c r="CG65" s="99">
        <f t="shared" si="9"/>
        <v>0.74426671805742917</v>
      </c>
      <c r="CH65" s="99">
        <f t="shared" si="10"/>
        <v>0.74433930381885771</v>
      </c>
      <c r="CI65" s="99">
        <f t="shared" si="11"/>
        <v>0.74449804039794998</v>
      </c>
      <c r="CJ65" s="99">
        <f t="shared" si="12"/>
        <v>0.74450549450549453</v>
      </c>
      <c r="CK65" s="99">
        <f t="shared" si="13"/>
        <v>0.74462494027711423</v>
      </c>
      <c r="CM65" s="98">
        <f t="shared" si="14"/>
        <v>430</v>
      </c>
      <c r="CN65" s="98">
        <f t="shared" si="15"/>
        <v>567</v>
      </c>
      <c r="CO65" s="98">
        <f t="shared" si="16"/>
        <v>689</v>
      </c>
      <c r="CP65" s="98">
        <f t="shared" si="17"/>
        <v>762</v>
      </c>
      <c r="CQ65" s="98">
        <f t="shared" si="18"/>
        <v>931</v>
      </c>
      <c r="CR65" s="98">
        <f t="shared" si="19"/>
        <v>970</v>
      </c>
      <c r="CS65" s="98">
        <f t="shared" si="20"/>
        <v>1056</v>
      </c>
      <c r="CT65" s="98">
        <f t="shared" si="21"/>
        <v>1204</v>
      </c>
      <c r="CU65" s="98">
        <f t="shared" si="22"/>
        <v>1349</v>
      </c>
      <c r="CV65" s="98">
        <f t="shared" si="23"/>
        <v>1480</v>
      </c>
      <c r="CW65" s="98">
        <f t="shared" si="24"/>
        <v>1701</v>
      </c>
    </row>
    <row r="66" spans="1:101" ht="12.75" customHeight="1" x14ac:dyDescent="0.3">
      <c r="A66" s="109"/>
      <c r="B66" s="152"/>
      <c r="C66" s="49">
        <v>65</v>
      </c>
      <c r="D66" s="50">
        <f t="shared" si="38"/>
        <v>2845.32</v>
      </c>
      <c r="E66" s="50">
        <f t="shared" si="39"/>
        <v>3797.69</v>
      </c>
      <c r="F66" s="50">
        <f t="shared" si="40"/>
        <v>4637.4000000000005</v>
      </c>
      <c r="G66" s="50">
        <f t="shared" si="31"/>
        <v>5148.3</v>
      </c>
      <c r="H66" s="50">
        <f t="shared" si="32"/>
        <v>6295.8600000000006</v>
      </c>
      <c r="I66" s="50">
        <f t="shared" si="33"/>
        <v>6550</v>
      </c>
      <c r="J66" s="50">
        <f t="shared" si="34"/>
        <v>7177.4900000000007</v>
      </c>
      <c r="K66" s="50">
        <f t="shared" si="35"/>
        <v>8184.88</v>
      </c>
      <c r="L66" s="50">
        <f t="shared" si="36"/>
        <v>9201.44</v>
      </c>
      <c r="M66" s="50">
        <f t="shared" si="37"/>
        <v>10092.24</v>
      </c>
      <c r="N66" s="50">
        <f t="shared" si="37"/>
        <v>11662.93</v>
      </c>
      <c r="O66" s="51">
        <v>65</v>
      </c>
      <c r="P66" s="67"/>
      <c r="Q66" s="8"/>
      <c r="R66" s="1"/>
      <c r="S66" s="98">
        <v>2172</v>
      </c>
      <c r="T66" s="98">
        <v>2899</v>
      </c>
      <c r="U66" s="98">
        <v>3540</v>
      </c>
      <c r="V66" s="98">
        <v>3930</v>
      </c>
      <c r="W66" s="98">
        <v>4806</v>
      </c>
      <c r="X66" s="98">
        <v>5000</v>
      </c>
      <c r="Y66" s="98">
        <v>5479</v>
      </c>
      <c r="Z66" s="98">
        <v>6248</v>
      </c>
      <c r="AA66" s="98">
        <v>7024</v>
      </c>
      <c r="AB66" s="98">
        <v>7704</v>
      </c>
      <c r="AC66" s="98">
        <v>8903</v>
      </c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R66" s="1">
        <v>2030</v>
      </c>
      <c r="AS66" s="1">
        <v>2710</v>
      </c>
      <c r="AT66" s="1">
        <v>3308</v>
      </c>
      <c r="AU66" s="1">
        <v>3673</v>
      </c>
      <c r="AV66" s="1">
        <v>4492</v>
      </c>
      <c r="AW66" s="1">
        <v>4672</v>
      </c>
      <c r="AX66" s="1">
        <v>5120</v>
      </c>
      <c r="AY66" s="1">
        <v>5839</v>
      </c>
      <c r="AZ66" s="1">
        <v>6564</v>
      </c>
      <c r="BA66" s="1">
        <v>7200</v>
      </c>
      <c r="BB66" s="1">
        <v>8321</v>
      </c>
      <c r="BC66" s="98">
        <v>1727</v>
      </c>
      <c r="BD66" s="98">
        <v>2307</v>
      </c>
      <c r="BE66" s="98">
        <v>2818</v>
      </c>
      <c r="BF66" s="98">
        <v>3128</v>
      </c>
      <c r="BG66" s="98">
        <v>3827</v>
      </c>
      <c r="BH66" s="98">
        <v>3982</v>
      </c>
      <c r="BI66" s="98">
        <v>4364</v>
      </c>
      <c r="BJ66" s="98">
        <v>4977</v>
      </c>
      <c r="BK66" s="98">
        <v>5596</v>
      </c>
      <c r="BL66" s="98">
        <v>6138</v>
      </c>
      <c r="BM66" s="98">
        <v>7095</v>
      </c>
      <c r="BO66" s="98">
        <v>1614</v>
      </c>
      <c r="BP66" s="98">
        <v>2156</v>
      </c>
      <c r="BQ66" s="98">
        <v>2633</v>
      </c>
      <c r="BR66" s="98">
        <v>2923</v>
      </c>
      <c r="BS66" s="98">
        <v>3576</v>
      </c>
      <c r="BT66" s="98">
        <v>3721</v>
      </c>
      <c r="BU66" s="98">
        <v>4078</v>
      </c>
      <c r="BV66" s="98">
        <v>4651</v>
      </c>
      <c r="BW66" s="98">
        <v>5229</v>
      </c>
      <c r="BX66" s="98">
        <v>5736</v>
      </c>
      <c r="BY66" s="98">
        <v>6630</v>
      </c>
      <c r="CA66" s="99">
        <f t="shared" si="3"/>
        <v>0.74309392265193375</v>
      </c>
      <c r="CB66" s="99">
        <f t="shared" si="4"/>
        <v>0.74370472576750601</v>
      </c>
      <c r="CC66" s="99">
        <f t="shared" si="5"/>
        <v>0.7437853107344633</v>
      </c>
      <c r="CD66" s="99">
        <f t="shared" si="6"/>
        <v>0.74376590330788805</v>
      </c>
      <c r="CE66" s="99">
        <f t="shared" si="7"/>
        <v>0.74406991260923849</v>
      </c>
      <c r="CF66" s="99">
        <f t="shared" si="8"/>
        <v>0.74419999999999997</v>
      </c>
      <c r="CG66" s="99">
        <f t="shared" si="9"/>
        <v>0.74429640445336742</v>
      </c>
      <c r="CH66" s="99">
        <f t="shared" si="10"/>
        <v>0.74439820742637641</v>
      </c>
      <c r="CI66" s="99">
        <f t="shared" si="11"/>
        <v>0.74444760820045563</v>
      </c>
      <c r="CJ66" s="99">
        <f t="shared" si="12"/>
        <v>0.74454828660436134</v>
      </c>
      <c r="CK66" s="99">
        <f t="shared" si="13"/>
        <v>0.74469280017971473</v>
      </c>
      <c r="CM66" s="98">
        <f t="shared" si="14"/>
        <v>445</v>
      </c>
      <c r="CN66" s="98">
        <f t="shared" si="15"/>
        <v>592</v>
      </c>
      <c r="CO66" s="98">
        <f t="shared" si="16"/>
        <v>722</v>
      </c>
      <c r="CP66" s="98">
        <f t="shared" si="17"/>
        <v>802</v>
      </c>
      <c r="CQ66" s="98">
        <f t="shared" si="18"/>
        <v>979</v>
      </c>
      <c r="CR66" s="98">
        <f t="shared" si="19"/>
        <v>1018</v>
      </c>
      <c r="CS66" s="98">
        <f t="shared" si="20"/>
        <v>1115</v>
      </c>
      <c r="CT66" s="98">
        <f t="shared" si="21"/>
        <v>1271</v>
      </c>
      <c r="CU66" s="98">
        <f t="shared" si="22"/>
        <v>1428</v>
      </c>
      <c r="CV66" s="98">
        <f t="shared" si="23"/>
        <v>1566</v>
      </c>
      <c r="CW66" s="98">
        <f t="shared" si="24"/>
        <v>1808</v>
      </c>
    </row>
    <row r="67" spans="1:101" ht="12.75" customHeight="1" x14ac:dyDescent="0.3">
      <c r="A67" s="109"/>
      <c r="B67" s="152"/>
      <c r="C67" s="52">
        <v>70</v>
      </c>
      <c r="D67" s="46">
        <f t="shared" si="38"/>
        <v>2954.05</v>
      </c>
      <c r="E67" s="46">
        <f t="shared" si="39"/>
        <v>3969.3</v>
      </c>
      <c r="F67" s="46">
        <f t="shared" si="40"/>
        <v>4852.24</v>
      </c>
      <c r="G67" s="46">
        <f t="shared" si="31"/>
        <v>5397.2</v>
      </c>
      <c r="H67" s="46">
        <f t="shared" si="32"/>
        <v>6605.02</v>
      </c>
      <c r="I67" s="46">
        <f t="shared" si="33"/>
        <v>6860.47</v>
      </c>
      <c r="J67" s="46">
        <f t="shared" si="34"/>
        <v>7554.77</v>
      </c>
      <c r="K67" s="46">
        <f t="shared" si="35"/>
        <v>8617.18</v>
      </c>
      <c r="L67" s="46">
        <f t="shared" si="36"/>
        <v>9713.65</v>
      </c>
      <c r="M67" s="46">
        <f t="shared" si="37"/>
        <v>10650.300000000001</v>
      </c>
      <c r="N67" s="46">
        <f t="shared" si="37"/>
        <v>12355.92</v>
      </c>
      <c r="O67" s="43">
        <v>70</v>
      </c>
      <c r="P67" s="67"/>
      <c r="Q67" s="8"/>
      <c r="R67" s="1"/>
      <c r="S67" s="98">
        <v>2255</v>
      </c>
      <c r="T67" s="98">
        <v>3030</v>
      </c>
      <c r="U67" s="98">
        <v>3704</v>
      </c>
      <c r="V67" s="98">
        <v>4120</v>
      </c>
      <c r="W67" s="98">
        <v>5042</v>
      </c>
      <c r="X67" s="98">
        <v>5237</v>
      </c>
      <c r="Y67" s="98">
        <v>5767</v>
      </c>
      <c r="Z67" s="98">
        <v>6578</v>
      </c>
      <c r="AA67" s="98">
        <v>7415</v>
      </c>
      <c r="AB67" s="98">
        <v>8130</v>
      </c>
      <c r="AC67" s="98">
        <v>9432</v>
      </c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R67" s="1">
        <v>2108</v>
      </c>
      <c r="AS67" s="1">
        <v>2832</v>
      </c>
      <c r="AT67" s="1">
        <v>3461</v>
      </c>
      <c r="AU67" s="1">
        <v>3850</v>
      </c>
      <c r="AV67" s="1">
        <v>4712</v>
      </c>
      <c r="AW67" s="1">
        <v>4894</v>
      </c>
      <c r="AX67" s="1">
        <v>5389</v>
      </c>
      <c r="AY67" s="1">
        <v>6148</v>
      </c>
      <c r="AZ67" s="1">
        <v>6930</v>
      </c>
      <c r="BA67" s="1">
        <v>7598</v>
      </c>
      <c r="BB67" s="1">
        <v>8815</v>
      </c>
      <c r="BC67" s="98">
        <v>1793</v>
      </c>
      <c r="BD67" s="98">
        <v>2411</v>
      </c>
      <c r="BE67" s="98">
        <v>2948</v>
      </c>
      <c r="BF67" s="98">
        <v>3280</v>
      </c>
      <c r="BG67" s="98">
        <v>4015</v>
      </c>
      <c r="BH67" s="98">
        <v>4171</v>
      </c>
      <c r="BI67" s="98">
        <v>4593</v>
      </c>
      <c r="BJ67" s="98">
        <v>5241</v>
      </c>
      <c r="BK67" s="98">
        <v>5908</v>
      </c>
      <c r="BL67" s="98">
        <v>6478</v>
      </c>
      <c r="BM67" s="98">
        <v>7516</v>
      </c>
      <c r="BO67" s="98">
        <v>1675</v>
      </c>
      <c r="BP67" s="98">
        <v>2253</v>
      </c>
      <c r="BQ67" s="98">
        <v>2755</v>
      </c>
      <c r="BR67" s="98">
        <v>3065</v>
      </c>
      <c r="BS67" s="98">
        <v>3752</v>
      </c>
      <c r="BT67" s="98">
        <v>3898</v>
      </c>
      <c r="BU67" s="98">
        <v>4292</v>
      </c>
      <c r="BV67" s="98">
        <v>4898</v>
      </c>
      <c r="BW67" s="98">
        <v>5521</v>
      </c>
      <c r="BX67" s="98">
        <v>6054</v>
      </c>
      <c r="BY67" s="98">
        <v>7024</v>
      </c>
      <c r="CA67" s="99">
        <f t="shared" si="3"/>
        <v>0.74279379157427938</v>
      </c>
      <c r="CB67" s="99">
        <f t="shared" si="4"/>
        <v>0.74356435643564356</v>
      </c>
      <c r="CC67" s="99">
        <f t="shared" si="5"/>
        <v>0.74379049676025921</v>
      </c>
      <c r="CD67" s="99">
        <f t="shared" si="6"/>
        <v>0.7439320388349514</v>
      </c>
      <c r="CE67" s="99">
        <f t="shared" si="7"/>
        <v>0.74414914716382385</v>
      </c>
      <c r="CF67" s="99">
        <f t="shared" si="8"/>
        <v>0.7443192667557762</v>
      </c>
      <c r="CG67" s="99">
        <f t="shared" si="9"/>
        <v>0.74423443731576211</v>
      </c>
      <c r="CH67" s="99">
        <f t="shared" si="10"/>
        <v>0.74460322286409242</v>
      </c>
      <c r="CI67" s="99">
        <f t="shared" si="11"/>
        <v>0.74457181389076199</v>
      </c>
      <c r="CJ67" s="99">
        <f t="shared" si="12"/>
        <v>0.74464944649446496</v>
      </c>
      <c r="CK67" s="99">
        <f t="shared" si="13"/>
        <v>0.74469889737065309</v>
      </c>
      <c r="CM67" s="98">
        <f t="shared" si="14"/>
        <v>462</v>
      </c>
      <c r="CN67" s="98">
        <f t="shared" si="15"/>
        <v>619</v>
      </c>
      <c r="CO67" s="98">
        <f t="shared" si="16"/>
        <v>756</v>
      </c>
      <c r="CP67" s="98">
        <f t="shared" si="17"/>
        <v>840</v>
      </c>
      <c r="CQ67" s="98">
        <f t="shared" si="18"/>
        <v>1027</v>
      </c>
      <c r="CR67" s="98">
        <f t="shared" si="19"/>
        <v>1066</v>
      </c>
      <c r="CS67" s="98">
        <f t="shared" si="20"/>
        <v>1174</v>
      </c>
      <c r="CT67" s="98">
        <f t="shared" si="21"/>
        <v>1337</v>
      </c>
      <c r="CU67" s="98">
        <f t="shared" si="22"/>
        <v>1507</v>
      </c>
      <c r="CV67" s="98">
        <f t="shared" si="23"/>
        <v>1652</v>
      </c>
      <c r="CW67" s="98">
        <f t="shared" si="24"/>
        <v>1916</v>
      </c>
    </row>
    <row r="68" spans="1:101" ht="12.75" customHeight="1" x14ac:dyDescent="0.3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42"/>
      <c r="Q68" s="1"/>
      <c r="R68" s="1"/>
      <c r="S68" s="1"/>
      <c r="T68" s="1"/>
      <c r="U68" s="1"/>
      <c r="V68" s="1"/>
      <c r="W68" s="1"/>
      <c r="X68" s="1"/>
      <c r="Y68" s="1"/>
      <c r="BC68" s="1"/>
      <c r="BD68" s="1"/>
      <c r="BE68" s="1"/>
      <c r="BF68" s="1"/>
      <c r="BG68" s="1"/>
      <c r="BH68" s="1"/>
      <c r="BI68" s="1"/>
    </row>
    <row r="69" spans="1:101" ht="12.75" customHeight="1" x14ac:dyDescent="0.3">
      <c r="A69" s="137"/>
      <c r="B69" s="137" t="s">
        <v>577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Q69" s="1"/>
      <c r="R69" s="1"/>
      <c r="S69" s="1"/>
      <c r="T69" s="1"/>
      <c r="U69" s="1"/>
      <c r="V69" s="1"/>
      <c r="W69" s="1"/>
      <c r="X69" s="1"/>
      <c r="Y69" s="1"/>
      <c r="BC69" s="1"/>
      <c r="BD69" s="1"/>
      <c r="BE69" s="1"/>
      <c r="BF69" s="1"/>
      <c r="BG69" s="1"/>
      <c r="BH69" s="1"/>
      <c r="BI69" s="1"/>
    </row>
    <row r="70" spans="1:101" ht="12.75" customHeight="1" x14ac:dyDescent="0.3">
      <c r="A70" s="137"/>
      <c r="B70" s="137" t="s">
        <v>16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Q70" s="1"/>
      <c r="R70" s="1"/>
      <c r="S70" s="1"/>
      <c r="T70" s="1"/>
      <c r="U70" s="1"/>
      <c r="V70" s="1"/>
      <c r="W70" s="1"/>
      <c r="X70" s="1"/>
      <c r="Y70" s="1"/>
      <c r="BC70" s="1"/>
      <c r="BD70" s="1"/>
      <c r="BE70" s="1"/>
      <c r="BF70" s="1"/>
      <c r="BG70" s="1"/>
      <c r="BH70" s="1"/>
      <c r="BI70" s="1"/>
    </row>
    <row r="71" spans="1:101" ht="12.75" customHeight="1" x14ac:dyDescent="0.3">
      <c r="A71" s="137"/>
      <c r="B71" s="137" t="s">
        <v>17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Q71" s="1"/>
      <c r="R71" s="1"/>
      <c r="S71" s="1"/>
      <c r="T71" s="1"/>
      <c r="U71" s="1"/>
      <c r="V71" s="1"/>
      <c r="W71" s="1"/>
      <c r="X71" s="1"/>
      <c r="Y71" s="1"/>
      <c r="BC71" s="1"/>
      <c r="BD71" s="1"/>
      <c r="BE71" s="1"/>
      <c r="BF71" s="1"/>
      <c r="BG71" s="1"/>
      <c r="BH71" s="1"/>
      <c r="BI71" s="1"/>
    </row>
    <row r="72" spans="1:101" ht="12.75" customHeight="1" x14ac:dyDescent="0.2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40"/>
    </row>
  </sheetData>
  <mergeCells count="4">
    <mergeCell ref="B10:B14"/>
    <mergeCell ref="B16:B67"/>
    <mergeCell ref="C1:O1"/>
    <mergeCell ref="A8:A60"/>
  </mergeCells>
  <conditionalFormatting sqref="D8:D67">
    <cfRule type="expression" dxfId="39" priority="4">
      <formula>$J$3=3</formula>
    </cfRule>
  </conditionalFormatting>
  <conditionalFormatting sqref="E8:E67">
    <cfRule type="expression" dxfId="38" priority="5">
      <formula>$J$3=4</formula>
    </cfRule>
  </conditionalFormatting>
  <conditionalFormatting sqref="F8:F67">
    <cfRule type="expression" dxfId="37" priority="6">
      <formula>$J$3=5</formula>
    </cfRule>
  </conditionalFormatting>
  <conditionalFormatting sqref="H8:H67">
    <cfRule type="expression" dxfId="36" priority="7">
      <formula>$J$3=7</formula>
    </cfRule>
  </conditionalFormatting>
  <conditionalFormatting sqref="I8:I67">
    <cfRule type="expression" dxfId="35" priority="8">
      <formula>$J$3=8</formula>
    </cfRule>
  </conditionalFormatting>
  <conditionalFormatting sqref="J8:J67">
    <cfRule type="expression" dxfId="34" priority="9">
      <formula>$J$3=9</formula>
    </cfRule>
  </conditionalFormatting>
  <conditionalFormatting sqref="K8:K67">
    <cfRule type="expression" dxfId="33" priority="10">
      <formula>$J$3=10</formula>
    </cfRule>
  </conditionalFormatting>
  <conditionalFormatting sqref="L8:L67">
    <cfRule type="expression" dxfId="32" priority="11">
      <formula>$J$3=11</formula>
    </cfRule>
  </conditionalFormatting>
  <conditionalFormatting sqref="M8:M67">
    <cfRule type="expression" dxfId="31" priority="12">
      <formula>$J$3=12</formula>
    </cfRule>
  </conditionalFormatting>
  <conditionalFormatting sqref="N8:N67">
    <cfRule type="expression" dxfId="30" priority="3">
      <formula>$J$3=13</formula>
    </cfRule>
  </conditionalFormatting>
  <conditionalFormatting sqref="G8:G67">
    <cfRule type="expression" dxfId="29" priority="2">
      <formula>$J$3=6</formula>
    </cfRule>
  </conditionalFormatting>
  <conditionalFormatting sqref="C5:E5">
    <cfRule type="expression" dxfId="28" priority="1">
      <formula>$E$5&lt;=0</formula>
    </cfRule>
  </conditionalFormatting>
  <printOptions horizontalCentered="1"/>
  <pageMargins left="0.43307086614173229" right="0.19685039370078741" top="0.27559055118110237" bottom="0.47244094488188981" header="0.27559055118110237" footer="0.47244094488188981"/>
  <pageSetup paperSize="9" scale="35" orientation="portrait" r:id="rId1"/>
  <headerFooter alignWithMargins="0"/>
  <ignoredErrors>
    <ignoredError sqref="CA9:CK15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5</xdr:col>
                    <xdr:colOff>274320</xdr:colOff>
                    <xdr:row>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>
    <tabColor rgb="FF3BBEEF"/>
    <pageSetUpPr fitToPage="1"/>
  </sheetPr>
  <dimension ref="A1:BT84"/>
  <sheetViews>
    <sheetView zoomScale="115" zoomScaleNormal="115" workbookViewId="0">
      <pane ySplit="7" topLeftCell="A8" activePane="bottomLeft" state="frozenSplit"/>
      <selection activeCell="D10" sqref="D10"/>
      <selection pane="bottomLeft" activeCell="E6" sqref="E6"/>
    </sheetView>
  </sheetViews>
  <sheetFormatPr defaultColWidth="9.21875" defaultRowHeight="12.75" customHeight="1" x14ac:dyDescent="0.2"/>
  <cols>
    <col min="1" max="1" width="17.21875" style="1" customWidth="1"/>
    <col min="2" max="2" width="2.77734375" style="1" customWidth="1"/>
    <col min="3" max="3" width="12.5546875" style="1" customWidth="1"/>
    <col min="4" max="8" width="9.21875" style="1" customWidth="1"/>
    <col min="9" max="9" width="10.77734375" style="1" customWidth="1"/>
    <col min="10" max="10" width="13" style="1" customWidth="1"/>
    <col min="11" max="12" width="8.5546875" style="1" customWidth="1"/>
    <col min="13" max="14" width="8.21875" style="1" hidden="1" customWidth="1"/>
    <col min="15" max="15" width="12.21875" style="1" hidden="1" customWidth="1"/>
    <col min="16" max="16" width="8.77734375" style="1" hidden="1" customWidth="1"/>
    <col min="17" max="27" width="9.21875" style="72" hidden="1" customWidth="1"/>
    <col min="28" max="29" width="8.21875" style="1" hidden="1" customWidth="1"/>
    <col min="30" max="30" width="12.21875" style="1" hidden="1" customWidth="1"/>
    <col min="31" max="31" width="8.77734375" style="1" hidden="1" customWidth="1"/>
    <col min="32" max="34" width="9.21875" style="72" hidden="1" customWidth="1"/>
    <col min="35" max="36" width="8.21875" style="1" hidden="1" customWidth="1"/>
    <col min="37" max="37" width="12.21875" style="1" hidden="1" customWidth="1"/>
    <col min="38" max="38" width="8.77734375" style="1" hidden="1" customWidth="1"/>
    <col min="39" max="46" width="9.21875" style="72" hidden="1" customWidth="1"/>
    <col min="47" max="72" width="9.21875" style="1" hidden="1" customWidth="1"/>
    <col min="73" max="144" width="9.21875" style="1" customWidth="1"/>
    <col min="145" max="16384" width="9.21875" style="1"/>
  </cols>
  <sheetData>
    <row r="1" spans="1:62" ht="17.25" customHeight="1" x14ac:dyDescent="0.2">
      <c r="A1" s="142"/>
      <c r="C1" s="156" t="s">
        <v>516</v>
      </c>
      <c r="D1" s="156"/>
      <c r="E1" s="156"/>
      <c r="F1" s="156"/>
      <c r="G1" s="156"/>
      <c r="H1" s="156"/>
      <c r="I1" s="156"/>
      <c r="J1" s="156"/>
    </row>
    <row r="2" spans="1:62" ht="6" customHeight="1" x14ac:dyDescent="0.3">
      <c r="A2" s="142"/>
      <c r="B2" s="6"/>
    </row>
    <row r="3" spans="1:62" ht="12.75" customHeight="1" x14ac:dyDescent="0.3">
      <c r="A3" s="142"/>
      <c r="B3" s="6"/>
      <c r="H3" s="15" t="s">
        <v>0</v>
      </c>
      <c r="I3" s="12"/>
      <c r="J3" s="17">
        <f>VLOOKUP('Kraje Strefy Czasy tranzytu'!C2,'Kraje Strefy Czasy tranzytu'!A:M,8,0)</f>
        <v>4</v>
      </c>
    </row>
    <row r="4" spans="1:62" ht="12.75" customHeight="1" x14ac:dyDescent="0.3">
      <c r="A4" s="142"/>
      <c r="B4" s="6"/>
      <c r="H4" s="14" t="s">
        <v>1</v>
      </c>
      <c r="I4" s="11"/>
      <c r="J4" s="11" t="str">
        <f>VLOOKUP('Kraje Strefy Czasy tranzytu'!C2,'Kraje Strefy Czasy tranzytu'!A:M,9,0)</f>
        <v>2 - 3</v>
      </c>
      <c r="Q4" s="98"/>
      <c r="R4" s="98"/>
      <c r="AF4" s="98"/>
      <c r="AG4" s="98"/>
      <c r="AM4" s="98"/>
      <c r="AN4" s="98"/>
    </row>
    <row r="5" spans="1:62" ht="12.75" customHeight="1" x14ac:dyDescent="0.2">
      <c r="A5" s="142"/>
      <c r="C5" s="15" t="s">
        <v>2</v>
      </c>
      <c r="D5" s="12"/>
      <c r="E5" s="35">
        <v>0</v>
      </c>
      <c r="H5" s="15" t="s">
        <v>3</v>
      </c>
      <c r="I5" s="12"/>
      <c r="J5" s="16">
        <v>0.31</v>
      </c>
      <c r="Q5" s="98"/>
      <c r="R5" s="98"/>
      <c r="AF5" s="98"/>
      <c r="AG5" s="98"/>
      <c r="AM5" s="98"/>
      <c r="AN5" s="98"/>
    </row>
    <row r="6" spans="1:62" ht="10.199999999999999" x14ac:dyDescent="0.2">
      <c r="A6" s="142"/>
      <c r="M6" s="5"/>
      <c r="N6" s="72" t="s">
        <v>542</v>
      </c>
      <c r="O6" s="5"/>
      <c r="P6" s="5"/>
      <c r="Q6" s="1"/>
      <c r="R6" s="1"/>
      <c r="T6" s="98"/>
      <c r="U6" s="98"/>
      <c r="V6" s="98"/>
      <c r="W6" s="98"/>
      <c r="X6" s="98"/>
      <c r="Y6" s="98"/>
      <c r="Z6" s="98"/>
      <c r="AA6" s="98"/>
      <c r="AB6" s="5"/>
      <c r="AC6" s="72" t="s">
        <v>542</v>
      </c>
      <c r="AD6" s="5"/>
      <c r="AE6" s="5"/>
      <c r="AF6" s="1"/>
      <c r="AG6" s="1"/>
      <c r="AI6" s="5"/>
      <c r="AJ6" s="72" t="s">
        <v>539</v>
      </c>
      <c r="AK6" s="5"/>
      <c r="AL6" s="5"/>
      <c r="AM6" s="1"/>
      <c r="AN6" s="1"/>
      <c r="AQ6" s="72" t="s">
        <v>540</v>
      </c>
      <c r="AR6" s="5"/>
      <c r="AS6" s="5"/>
      <c r="AT6" s="1"/>
      <c r="AV6" s="72"/>
      <c r="AX6" s="1" t="s">
        <v>541</v>
      </c>
      <c r="BE6" s="1" t="s">
        <v>545</v>
      </c>
    </row>
    <row r="7" spans="1:62" ht="12.75" customHeight="1" x14ac:dyDescent="0.3">
      <c r="A7" s="142"/>
      <c r="B7" s="59"/>
      <c r="C7" s="143" t="s">
        <v>513</v>
      </c>
      <c r="D7" s="143" t="s">
        <v>4</v>
      </c>
      <c r="E7" s="143" t="s">
        <v>5</v>
      </c>
      <c r="F7" s="143" t="s">
        <v>6</v>
      </c>
      <c r="G7" s="143" t="s">
        <v>18</v>
      </c>
      <c r="H7" s="143" t="s">
        <v>7</v>
      </c>
      <c r="I7" s="143" t="s">
        <v>8</v>
      </c>
      <c r="J7" s="143" t="s">
        <v>513</v>
      </c>
      <c r="K7" s="37"/>
      <c r="L7" s="37"/>
      <c r="N7" s="98" t="s">
        <v>4</v>
      </c>
      <c r="O7" s="98" t="s">
        <v>5</v>
      </c>
      <c r="P7" s="98" t="s">
        <v>6</v>
      </c>
      <c r="Q7" s="98" t="s">
        <v>18</v>
      </c>
      <c r="R7" s="98" t="s">
        <v>7</v>
      </c>
      <c r="S7" s="98" t="s">
        <v>8</v>
      </c>
      <c r="T7" s="1"/>
      <c r="U7" s="98" t="s">
        <v>4</v>
      </c>
      <c r="V7" s="98" t="s">
        <v>5</v>
      </c>
      <c r="W7" s="98" t="s">
        <v>6</v>
      </c>
      <c r="X7" s="98" t="s">
        <v>18</v>
      </c>
      <c r="Y7" s="98" t="s">
        <v>7</v>
      </c>
      <c r="Z7" s="98" t="s">
        <v>8</v>
      </c>
      <c r="AA7" s="1"/>
      <c r="AC7" s="98" t="s">
        <v>4</v>
      </c>
      <c r="AD7" s="98" t="s">
        <v>5</v>
      </c>
      <c r="AE7" s="98" t="s">
        <v>6</v>
      </c>
      <c r="AF7" s="98" t="s">
        <v>18</v>
      </c>
      <c r="AG7" s="98" t="s">
        <v>7</v>
      </c>
      <c r="AH7" s="98" t="s">
        <v>8</v>
      </c>
      <c r="AJ7" s="98" t="s">
        <v>4</v>
      </c>
      <c r="AK7" s="98" t="s">
        <v>5</v>
      </c>
      <c r="AL7" s="98" t="s">
        <v>6</v>
      </c>
      <c r="AM7" s="98" t="s">
        <v>18</v>
      </c>
      <c r="AN7" s="98" t="s">
        <v>7</v>
      </c>
      <c r="AO7" s="98" t="s">
        <v>8</v>
      </c>
      <c r="AP7" s="98"/>
      <c r="AQ7" s="98" t="s">
        <v>4</v>
      </c>
      <c r="AR7" s="98" t="s">
        <v>5</v>
      </c>
      <c r="AS7" s="98" t="s">
        <v>6</v>
      </c>
      <c r="AT7" s="98" t="s">
        <v>18</v>
      </c>
      <c r="AU7" s="98" t="s">
        <v>7</v>
      </c>
      <c r="AV7" s="98" t="s">
        <v>8</v>
      </c>
      <c r="AX7" s="98" t="s">
        <v>4</v>
      </c>
      <c r="AY7" s="98" t="s">
        <v>5</v>
      </c>
      <c r="AZ7" s="98" t="s">
        <v>6</v>
      </c>
      <c r="BA7" s="98" t="s">
        <v>18</v>
      </c>
      <c r="BB7" s="98" t="s">
        <v>7</v>
      </c>
      <c r="BC7" s="98" t="s">
        <v>8</v>
      </c>
      <c r="BE7" s="98" t="s">
        <v>4</v>
      </c>
      <c r="BF7" s="98" t="s">
        <v>5</v>
      </c>
      <c r="BG7" s="98" t="s">
        <v>6</v>
      </c>
      <c r="BH7" s="98" t="s">
        <v>18</v>
      </c>
      <c r="BI7" s="98" t="s">
        <v>7</v>
      </c>
      <c r="BJ7" s="98" t="s">
        <v>8</v>
      </c>
    </row>
    <row r="8" spans="1:62" ht="12.75" customHeight="1" x14ac:dyDescent="0.3">
      <c r="A8" s="157"/>
      <c r="B8" s="155" t="s">
        <v>15</v>
      </c>
      <c r="C8" s="51">
        <v>1</v>
      </c>
      <c r="D8" s="60">
        <f>N8*(1-$E$5)*(1+$J$5)</f>
        <v>146.72</v>
      </c>
      <c r="E8" s="60">
        <f t="shared" ref="E8:E49" si="0">O8*(1-$E$5)*(1+$J$5)</f>
        <v>155.89000000000001</v>
      </c>
      <c r="F8" s="60">
        <f t="shared" ref="F8:F49" si="1">P8*(1-$E$5)*(1+$J$5)</f>
        <v>163.75</v>
      </c>
      <c r="G8" s="60">
        <f t="shared" ref="G8:G49" si="2">Q8*(1-$E$5)*(1+$J$5)</f>
        <v>170.3</v>
      </c>
      <c r="H8" s="60">
        <f t="shared" ref="H8:H49" si="3">R8*(1-$E$5)*(1+$J$5)</f>
        <v>175.54000000000002</v>
      </c>
      <c r="I8" s="60">
        <f t="shared" ref="I8:I49" si="4">S8*(1-$E$5)*(1+$J$5)</f>
        <v>390.38</v>
      </c>
      <c r="J8" s="51">
        <v>1</v>
      </c>
      <c r="K8" s="8"/>
      <c r="L8" s="8"/>
      <c r="M8" s="1">
        <v>1</v>
      </c>
      <c r="N8" s="104">
        <v>112</v>
      </c>
      <c r="O8" s="104">
        <v>119</v>
      </c>
      <c r="P8" s="104">
        <v>125</v>
      </c>
      <c r="Q8" s="104">
        <v>130</v>
      </c>
      <c r="R8" s="104">
        <v>134</v>
      </c>
      <c r="S8" s="104">
        <v>298</v>
      </c>
      <c r="T8" s="1"/>
      <c r="U8" s="98">
        <f t="shared" ref="U8:Z8" si="5">INT(N8)</f>
        <v>112</v>
      </c>
      <c r="V8" s="98">
        <f t="shared" si="5"/>
        <v>119</v>
      </c>
      <c r="W8" s="98">
        <f t="shared" si="5"/>
        <v>125</v>
      </c>
      <c r="X8" s="98">
        <f t="shared" si="5"/>
        <v>130</v>
      </c>
      <c r="Y8" s="98">
        <f t="shared" si="5"/>
        <v>134</v>
      </c>
      <c r="Z8" s="98">
        <f t="shared" si="5"/>
        <v>298</v>
      </c>
      <c r="AA8" s="1"/>
      <c r="AB8" s="1">
        <v>1</v>
      </c>
      <c r="AC8" s="98">
        <v>104</v>
      </c>
      <c r="AD8" s="98">
        <v>111</v>
      </c>
      <c r="AE8" s="98">
        <v>117</v>
      </c>
      <c r="AF8" s="98">
        <v>122</v>
      </c>
      <c r="AG8" s="98">
        <v>125</v>
      </c>
      <c r="AH8" s="98">
        <v>278</v>
      </c>
      <c r="AI8" s="1">
        <v>1</v>
      </c>
      <c r="AJ8" s="98">
        <v>84</v>
      </c>
      <c r="AK8" s="98">
        <v>89</v>
      </c>
      <c r="AL8" s="98">
        <v>94</v>
      </c>
      <c r="AM8" s="98">
        <v>98</v>
      </c>
      <c r="AN8" s="98">
        <v>101</v>
      </c>
      <c r="AO8" s="98">
        <v>232</v>
      </c>
      <c r="AP8" s="98"/>
      <c r="AQ8" s="98">
        <v>78</v>
      </c>
      <c r="AR8" s="98">
        <v>83</v>
      </c>
      <c r="AS8" s="98">
        <v>87</v>
      </c>
      <c r="AT8" s="98">
        <v>91</v>
      </c>
      <c r="AU8" s="98">
        <v>94</v>
      </c>
      <c r="AV8" s="98">
        <v>216</v>
      </c>
      <c r="AX8" s="99">
        <f t="shared" ref="AX8:BC8" si="6">AQ8/N8</f>
        <v>0.6964285714285714</v>
      </c>
      <c r="AY8" s="99">
        <f t="shared" si="6"/>
        <v>0.69747899159663862</v>
      </c>
      <c r="AZ8" s="99">
        <f t="shared" si="6"/>
        <v>0.69599999999999995</v>
      </c>
      <c r="BA8" s="99">
        <f t="shared" si="6"/>
        <v>0.7</v>
      </c>
      <c r="BB8" s="99">
        <f t="shared" si="6"/>
        <v>0.70149253731343286</v>
      </c>
      <c r="BC8" s="99">
        <f t="shared" si="6"/>
        <v>0.72483221476510062</v>
      </c>
      <c r="BE8" s="98">
        <f t="shared" ref="BE8:BJ8" si="7">N8-AJ8</f>
        <v>28</v>
      </c>
      <c r="BF8" s="98">
        <f t="shared" si="7"/>
        <v>30</v>
      </c>
      <c r="BG8" s="98">
        <f t="shared" si="7"/>
        <v>31</v>
      </c>
      <c r="BH8" s="98">
        <f t="shared" si="7"/>
        <v>32</v>
      </c>
      <c r="BI8" s="98">
        <f t="shared" si="7"/>
        <v>33</v>
      </c>
      <c r="BJ8" s="98">
        <f t="shared" si="7"/>
        <v>66</v>
      </c>
    </row>
    <row r="9" spans="1:62" ht="12.75" customHeight="1" x14ac:dyDescent="0.3">
      <c r="A9" s="157"/>
      <c r="B9" s="155"/>
      <c r="C9" s="43">
        <v>2</v>
      </c>
      <c r="D9" s="61">
        <f t="shared" ref="D9:D49" si="8">N9*(1-$E$5)*(1+$J$5)</f>
        <v>155.89000000000001</v>
      </c>
      <c r="E9" s="61">
        <f t="shared" si="0"/>
        <v>170.3</v>
      </c>
      <c r="F9" s="61">
        <f t="shared" si="1"/>
        <v>176.85</v>
      </c>
      <c r="G9" s="61">
        <f t="shared" si="2"/>
        <v>183.4</v>
      </c>
      <c r="H9" s="61">
        <f t="shared" si="3"/>
        <v>189.95000000000002</v>
      </c>
      <c r="I9" s="61">
        <f t="shared" si="4"/>
        <v>478.15000000000003</v>
      </c>
      <c r="J9" s="43">
        <v>2</v>
      </c>
      <c r="K9" s="8"/>
      <c r="L9" s="8"/>
      <c r="M9" s="1">
        <v>2</v>
      </c>
      <c r="N9" s="104">
        <v>119</v>
      </c>
      <c r="O9" s="104">
        <v>130</v>
      </c>
      <c r="P9" s="104">
        <v>135</v>
      </c>
      <c r="Q9" s="104">
        <v>140</v>
      </c>
      <c r="R9" s="104">
        <v>145</v>
      </c>
      <c r="S9" s="104">
        <v>365</v>
      </c>
      <c r="T9" s="1"/>
      <c r="U9" s="98">
        <f t="shared" ref="U9:U49" si="9">INT(N9)</f>
        <v>119</v>
      </c>
      <c r="V9" s="98">
        <f t="shared" ref="V9:V49" si="10">INT(O9)</f>
        <v>130</v>
      </c>
      <c r="W9" s="98">
        <f t="shared" ref="W9:W49" si="11">INT(P9)</f>
        <v>135</v>
      </c>
      <c r="X9" s="98">
        <f t="shared" ref="X9:X49" si="12">INT(Q9)</f>
        <v>140</v>
      </c>
      <c r="Y9" s="98">
        <f t="shared" ref="Y9:Y49" si="13">INT(R9)</f>
        <v>145</v>
      </c>
      <c r="Z9" s="98">
        <f t="shared" ref="Z9:Z49" si="14">INT(S9)</f>
        <v>365</v>
      </c>
      <c r="AA9" s="1"/>
      <c r="AB9" s="1">
        <v>2</v>
      </c>
      <c r="AC9" s="98">
        <v>111</v>
      </c>
      <c r="AD9" s="98">
        <v>122</v>
      </c>
      <c r="AE9" s="98">
        <v>126</v>
      </c>
      <c r="AF9" s="98">
        <v>131</v>
      </c>
      <c r="AG9" s="98">
        <v>136</v>
      </c>
      <c r="AH9" s="98">
        <v>341</v>
      </c>
      <c r="AI9" s="1">
        <v>2</v>
      </c>
      <c r="AJ9" s="98">
        <v>89</v>
      </c>
      <c r="AK9" s="98">
        <v>98</v>
      </c>
      <c r="AL9" s="98">
        <v>102</v>
      </c>
      <c r="AM9" s="98">
        <v>106</v>
      </c>
      <c r="AN9" s="98">
        <v>110</v>
      </c>
      <c r="AO9" s="98">
        <v>285</v>
      </c>
      <c r="AP9" s="98"/>
      <c r="AQ9" s="98">
        <v>83</v>
      </c>
      <c r="AR9" s="98">
        <v>91</v>
      </c>
      <c r="AS9" s="98">
        <v>95</v>
      </c>
      <c r="AT9" s="98">
        <v>99</v>
      </c>
      <c r="AU9" s="98">
        <v>102</v>
      </c>
      <c r="AV9" s="98">
        <v>266</v>
      </c>
      <c r="AX9" s="99">
        <f t="shared" ref="AX9:AX49" si="15">AQ9/N9</f>
        <v>0.69747899159663862</v>
      </c>
      <c r="AY9" s="99">
        <f t="shared" ref="AY9:AY49" si="16">AR9/O9</f>
        <v>0.7</v>
      </c>
      <c r="AZ9" s="99">
        <f t="shared" ref="AZ9:AZ49" si="17">AS9/P9</f>
        <v>0.70370370370370372</v>
      </c>
      <c r="BA9" s="99">
        <f t="shared" ref="BA9:BA49" si="18">AT9/Q9</f>
        <v>0.70714285714285718</v>
      </c>
      <c r="BB9" s="99">
        <f t="shared" ref="BB9:BB49" si="19">AU9/R9</f>
        <v>0.70344827586206893</v>
      </c>
      <c r="BC9" s="99">
        <f t="shared" ref="BC9:BC49" si="20">AV9/S9</f>
        <v>0.72876712328767124</v>
      </c>
      <c r="BE9" s="98">
        <f t="shared" ref="BE9:BE49" si="21">N9-AJ9</f>
        <v>30</v>
      </c>
      <c r="BF9" s="98">
        <f t="shared" ref="BF9:BF49" si="22">O9-AK9</f>
        <v>32</v>
      </c>
      <c r="BG9" s="98">
        <f t="shared" ref="BG9:BG49" si="23">P9-AL9</f>
        <v>33</v>
      </c>
      <c r="BH9" s="98">
        <f t="shared" ref="BH9:BH49" si="24">Q9-AM9</f>
        <v>34</v>
      </c>
      <c r="BI9" s="98">
        <f t="shared" ref="BI9:BI49" si="25">R9-AN9</f>
        <v>35</v>
      </c>
      <c r="BJ9" s="98">
        <f t="shared" ref="BJ9:BJ49" si="26">S9-AO9</f>
        <v>80</v>
      </c>
    </row>
    <row r="10" spans="1:62" ht="12.75" customHeight="1" x14ac:dyDescent="0.3">
      <c r="A10" s="157"/>
      <c r="B10" s="155"/>
      <c r="C10" s="51">
        <v>3</v>
      </c>
      <c r="D10" s="60">
        <f t="shared" si="8"/>
        <v>168.99</v>
      </c>
      <c r="E10" s="60">
        <f t="shared" si="0"/>
        <v>180.78</v>
      </c>
      <c r="F10" s="60">
        <f t="shared" si="1"/>
        <v>189.95000000000002</v>
      </c>
      <c r="G10" s="60">
        <f t="shared" si="2"/>
        <v>197.81</v>
      </c>
      <c r="H10" s="60">
        <f t="shared" si="3"/>
        <v>204.36</v>
      </c>
      <c r="I10" s="60">
        <f t="shared" si="4"/>
        <v>568.54000000000008</v>
      </c>
      <c r="J10" s="51">
        <v>3</v>
      </c>
      <c r="K10" s="8"/>
      <c r="L10" s="8"/>
      <c r="M10" s="1">
        <v>3</v>
      </c>
      <c r="N10" s="104">
        <v>129</v>
      </c>
      <c r="O10" s="104">
        <v>138</v>
      </c>
      <c r="P10" s="104">
        <v>145</v>
      </c>
      <c r="Q10" s="104">
        <v>151</v>
      </c>
      <c r="R10" s="104">
        <v>156</v>
      </c>
      <c r="S10" s="104">
        <v>434</v>
      </c>
      <c r="T10" s="1"/>
      <c r="U10" s="98">
        <f t="shared" si="9"/>
        <v>129</v>
      </c>
      <c r="V10" s="98">
        <f t="shared" si="10"/>
        <v>138</v>
      </c>
      <c r="W10" s="98">
        <f t="shared" si="11"/>
        <v>145</v>
      </c>
      <c r="X10" s="98">
        <f t="shared" si="12"/>
        <v>151</v>
      </c>
      <c r="Y10" s="98">
        <f t="shared" si="13"/>
        <v>156</v>
      </c>
      <c r="Z10" s="98">
        <f t="shared" si="14"/>
        <v>434</v>
      </c>
      <c r="AA10" s="1"/>
      <c r="AB10" s="1">
        <v>3</v>
      </c>
      <c r="AC10" s="98">
        <v>121</v>
      </c>
      <c r="AD10" s="98">
        <v>129</v>
      </c>
      <c r="AE10" s="98">
        <v>136</v>
      </c>
      <c r="AF10" s="98">
        <v>142</v>
      </c>
      <c r="AG10" s="98">
        <v>146</v>
      </c>
      <c r="AH10" s="98">
        <v>406</v>
      </c>
      <c r="AI10" s="1">
        <v>3</v>
      </c>
      <c r="AJ10" s="98">
        <v>97</v>
      </c>
      <c r="AK10" s="98">
        <v>104</v>
      </c>
      <c r="AL10" s="98">
        <v>110</v>
      </c>
      <c r="AM10" s="98">
        <v>115</v>
      </c>
      <c r="AN10" s="98">
        <v>119</v>
      </c>
      <c r="AO10" s="98">
        <v>341</v>
      </c>
      <c r="AP10" s="98"/>
      <c r="AQ10" s="98">
        <v>90</v>
      </c>
      <c r="AR10" s="98">
        <v>97</v>
      </c>
      <c r="AS10" s="98">
        <v>102</v>
      </c>
      <c r="AT10" s="98">
        <v>107</v>
      </c>
      <c r="AU10" s="98">
        <v>111</v>
      </c>
      <c r="AV10" s="98">
        <v>318</v>
      </c>
      <c r="AX10" s="99">
        <f t="shared" si="15"/>
        <v>0.69767441860465118</v>
      </c>
      <c r="AY10" s="99">
        <f t="shared" si="16"/>
        <v>0.70289855072463769</v>
      </c>
      <c r="AZ10" s="99">
        <f t="shared" si="17"/>
        <v>0.70344827586206893</v>
      </c>
      <c r="BA10" s="99">
        <f t="shared" si="18"/>
        <v>0.70860927152317876</v>
      </c>
      <c r="BB10" s="99">
        <f t="shared" si="19"/>
        <v>0.71153846153846156</v>
      </c>
      <c r="BC10" s="99">
        <f t="shared" si="20"/>
        <v>0.73271889400921664</v>
      </c>
      <c r="BE10" s="98">
        <f t="shared" si="21"/>
        <v>32</v>
      </c>
      <c r="BF10" s="98">
        <f t="shared" si="22"/>
        <v>34</v>
      </c>
      <c r="BG10" s="98">
        <f t="shared" si="23"/>
        <v>35</v>
      </c>
      <c r="BH10" s="98">
        <f t="shared" si="24"/>
        <v>36</v>
      </c>
      <c r="BI10" s="98">
        <f t="shared" si="25"/>
        <v>37</v>
      </c>
      <c r="BJ10" s="98">
        <f t="shared" si="26"/>
        <v>93</v>
      </c>
    </row>
    <row r="11" spans="1:62" ht="12.75" customHeight="1" x14ac:dyDescent="0.3">
      <c r="A11" s="157"/>
      <c r="B11" s="155"/>
      <c r="C11" s="43">
        <v>4</v>
      </c>
      <c r="D11" s="61">
        <f t="shared" si="8"/>
        <v>179.47</v>
      </c>
      <c r="E11" s="61">
        <f t="shared" si="0"/>
        <v>193.88</v>
      </c>
      <c r="F11" s="61">
        <f t="shared" si="1"/>
        <v>204.36</v>
      </c>
      <c r="G11" s="61">
        <f t="shared" si="2"/>
        <v>213.53</v>
      </c>
      <c r="H11" s="61">
        <f t="shared" si="3"/>
        <v>220.08</v>
      </c>
      <c r="I11" s="61">
        <f t="shared" si="4"/>
        <v>656.31000000000006</v>
      </c>
      <c r="J11" s="43">
        <v>4</v>
      </c>
      <c r="K11" s="8"/>
      <c r="L11" s="8"/>
      <c r="M11" s="1">
        <v>4</v>
      </c>
      <c r="N11" s="104">
        <v>137</v>
      </c>
      <c r="O11" s="104">
        <v>148</v>
      </c>
      <c r="P11" s="104">
        <v>156</v>
      </c>
      <c r="Q11" s="104">
        <v>163</v>
      </c>
      <c r="R11" s="104">
        <v>168</v>
      </c>
      <c r="S11" s="104">
        <v>501</v>
      </c>
      <c r="T11" s="1"/>
      <c r="U11" s="98">
        <f t="shared" si="9"/>
        <v>137</v>
      </c>
      <c r="V11" s="98">
        <f t="shared" si="10"/>
        <v>148</v>
      </c>
      <c r="W11" s="98">
        <f t="shared" si="11"/>
        <v>156</v>
      </c>
      <c r="X11" s="98">
        <f t="shared" si="12"/>
        <v>163</v>
      </c>
      <c r="Y11" s="98">
        <f t="shared" si="13"/>
        <v>168</v>
      </c>
      <c r="Z11" s="98">
        <f t="shared" si="14"/>
        <v>501</v>
      </c>
      <c r="AA11" s="1"/>
      <c r="AB11" s="1">
        <v>4</v>
      </c>
      <c r="AC11" s="98">
        <v>128</v>
      </c>
      <c r="AD11" s="98">
        <v>138</v>
      </c>
      <c r="AE11" s="98">
        <v>146</v>
      </c>
      <c r="AF11" s="98">
        <v>152</v>
      </c>
      <c r="AG11" s="98">
        <v>157</v>
      </c>
      <c r="AH11" s="98">
        <v>469</v>
      </c>
      <c r="AI11" s="1">
        <v>4</v>
      </c>
      <c r="AJ11" s="98">
        <v>103</v>
      </c>
      <c r="AK11" s="98">
        <v>112</v>
      </c>
      <c r="AL11" s="98">
        <v>119</v>
      </c>
      <c r="AM11" s="98">
        <v>124</v>
      </c>
      <c r="AN11" s="98">
        <v>128</v>
      </c>
      <c r="AO11" s="98">
        <v>394</v>
      </c>
      <c r="AP11" s="98"/>
      <c r="AQ11" s="98">
        <v>96</v>
      </c>
      <c r="AR11" s="98">
        <v>104</v>
      </c>
      <c r="AS11" s="98">
        <v>111</v>
      </c>
      <c r="AT11" s="98">
        <v>115</v>
      </c>
      <c r="AU11" s="98">
        <v>119</v>
      </c>
      <c r="AV11" s="98">
        <v>368</v>
      </c>
      <c r="AX11" s="99">
        <f t="shared" si="15"/>
        <v>0.7007299270072993</v>
      </c>
      <c r="AY11" s="99">
        <f t="shared" si="16"/>
        <v>0.70270270270270274</v>
      </c>
      <c r="AZ11" s="99">
        <f t="shared" si="17"/>
        <v>0.71153846153846156</v>
      </c>
      <c r="BA11" s="99">
        <f t="shared" si="18"/>
        <v>0.70552147239263807</v>
      </c>
      <c r="BB11" s="99">
        <f t="shared" si="19"/>
        <v>0.70833333333333337</v>
      </c>
      <c r="BC11" s="99">
        <f t="shared" si="20"/>
        <v>0.73453093812375247</v>
      </c>
      <c r="BE11" s="98">
        <f t="shared" si="21"/>
        <v>34</v>
      </c>
      <c r="BF11" s="98">
        <f t="shared" si="22"/>
        <v>36</v>
      </c>
      <c r="BG11" s="98">
        <f t="shared" si="23"/>
        <v>37</v>
      </c>
      <c r="BH11" s="98">
        <f t="shared" si="24"/>
        <v>39</v>
      </c>
      <c r="BI11" s="98">
        <f t="shared" si="25"/>
        <v>40</v>
      </c>
      <c r="BJ11" s="98">
        <f t="shared" si="26"/>
        <v>107</v>
      </c>
    </row>
    <row r="12" spans="1:62" ht="12.75" customHeight="1" x14ac:dyDescent="0.3">
      <c r="A12" s="157"/>
      <c r="B12" s="155"/>
      <c r="C12" s="51">
        <v>5</v>
      </c>
      <c r="D12" s="60">
        <f t="shared" si="8"/>
        <v>191.26000000000002</v>
      </c>
      <c r="E12" s="60">
        <f t="shared" si="0"/>
        <v>208.29000000000002</v>
      </c>
      <c r="F12" s="60">
        <f t="shared" si="1"/>
        <v>220.08</v>
      </c>
      <c r="G12" s="60">
        <f t="shared" si="2"/>
        <v>227.94</v>
      </c>
      <c r="H12" s="60">
        <f t="shared" si="3"/>
        <v>237.11</v>
      </c>
      <c r="I12" s="60">
        <f t="shared" si="4"/>
        <v>754.56000000000006</v>
      </c>
      <c r="J12" s="51">
        <v>5</v>
      </c>
      <c r="K12" s="8"/>
      <c r="L12" s="8"/>
      <c r="M12" s="1">
        <v>5</v>
      </c>
      <c r="N12" s="104">
        <v>146</v>
      </c>
      <c r="O12" s="104">
        <v>159</v>
      </c>
      <c r="P12" s="104">
        <v>168</v>
      </c>
      <c r="Q12" s="104">
        <v>174</v>
      </c>
      <c r="R12" s="104">
        <v>181</v>
      </c>
      <c r="S12" s="104">
        <v>576</v>
      </c>
      <c r="T12" s="1"/>
      <c r="U12" s="98">
        <f t="shared" si="9"/>
        <v>146</v>
      </c>
      <c r="V12" s="98">
        <f t="shared" si="10"/>
        <v>159</v>
      </c>
      <c r="W12" s="98">
        <f t="shared" si="11"/>
        <v>168</v>
      </c>
      <c r="X12" s="98">
        <f t="shared" si="12"/>
        <v>174</v>
      </c>
      <c r="Y12" s="98">
        <f t="shared" si="13"/>
        <v>181</v>
      </c>
      <c r="Z12" s="98">
        <f t="shared" si="14"/>
        <v>576</v>
      </c>
      <c r="AA12" s="1"/>
      <c r="AB12" s="1">
        <v>5</v>
      </c>
      <c r="AC12" s="98">
        <v>137</v>
      </c>
      <c r="AD12" s="98">
        <v>148</v>
      </c>
      <c r="AE12" s="98">
        <v>157</v>
      </c>
      <c r="AF12" s="98">
        <v>162</v>
      </c>
      <c r="AG12" s="98">
        <v>169</v>
      </c>
      <c r="AH12" s="98">
        <v>538</v>
      </c>
      <c r="AI12" s="1">
        <v>5</v>
      </c>
      <c r="AJ12" s="98">
        <v>111</v>
      </c>
      <c r="AK12" s="98">
        <v>121</v>
      </c>
      <c r="AL12" s="98">
        <v>128</v>
      </c>
      <c r="AM12" s="98">
        <v>133</v>
      </c>
      <c r="AN12" s="98">
        <v>139</v>
      </c>
      <c r="AO12" s="98">
        <v>453</v>
      </c>
      <c r="AP12" s="98"/>
      <c r="AQ12" s="98">
        <v>103</v>
      </c>
      <c r="AR12" s="98">
        <v>113</v>
      </c>
      <c r="AS12" s="98">
        <v>119</v>
      </c>
      <c r="AT12" s="98">
        <v>124</v>
      </c>
      <c r="AU12" s="98">
        <v>129</v>
      </c>
      <c r="AV12" s="98">
        <v>423</v>
      </c>
      <c r="AX12" s="99">
        <f t="shared" si="15"/>
        <v>0.70547945205479456</v>
      </c>
      <c r="AY12" s="99">
        <f t="shared" si="16"/>
        <v>0.71069182389937102</v>
      </c>
      <c r="AZ12" s="99">
        <f t="shared" si="17"/>
        <v>0.70833333333333337</v>
      </c>
      <c r="BA12" s="99">
        <f t="shared" si="18"/>
        <v>0.71264367816091956</v>
      </c>
      <c r="BB12" s="99">
        <f t="shared" si="19"/>
        <v>0.71270718232044195</v>
      </c>
      <c r="BC12" s="99">
        <f t="shared" si="20"/>
        <v>0.734375</v>
      </c>
      <c r="BE12" s="98">
        <f t="shared" si="21"/>
        <v>35</v>
      </c>
      <c r="BF12" s="98">
        <f t="shared" si="22"/>
        <v>38</v>
      </c>
      <c r="BG12" s="98">
        <f t="shared" si="23"/>
        <v>40</v>
      </c>
      <c r="BH12" s="98">
        <f t="shared" si="24"/>
        <v>41</v>
      </c>
      <c r="BI12" s="98">
        <f t="shared" si="25"/>
        <v>42</v>
      </c>
      <c r="BJ12" s="98">
        <f t="shared" si="26"/>
        <v>123</v>
      </c>
    </row>
    <row r="13" spans="1:62" ht="12.75" customHeight="1" x14ac:dyDescent="0.3">
      <c r="A13" s="157"/>
      <c r="B13" s="155"/>
      <c r="C13" s="43">
        <v>6</v>
      </c>
      <c r="D13" s="61">
        <f t="shared" si="8"/>
        <v>201.74</v>
      </c>
      <c r="E13" s="61">
        <f t="shared" si="0"/>
        <v>220.08</v>
      </c>
      <c r="F13" s="61">
        <f t="shared" si="1"/>
        <v>230.56</v>
      </c>
      <c r="G13" s="61">
        <f t="shared" si="2"/>
        <v>242.35000000000002</v>
      </c>
      <c r="H13" s="61">
        <f t="shared" si="3"/>
        <v>248.9</v>
      </c>
      <c r="I13" s="61">
        <f t="shared" si="4"/>
        <v>797.79000000000008</v>
      </c>
      <c r="J13" s="43">
        <v>6</v>
      </c>
      <c r="K13" s="8"/>
      <c r="L13" s="8"/>
      <c r="M13" s="1">
        <v>6</v>
      </c>
      <c r="N13" s="104">
        <v>154</v>
      </c>
      <c r="O13" s="104">
        <v>168</v>
      </c>
      <c r="P13" s="104">
        <v>176</v>
      </c>
      <c r="Q13" s="104">
        <v>185</v>
      </c>
      <c r="R13" s="104">
        <v>190</v>
      </c>
      <c r="S13" s="104">
        <v>609</v>
      </c>
      <c r="T13" s="1"/>
      <c r="U13" s="98">
        <f t="shared" si="9"/>
        <v>154</v>
      </c>
      <c r="V13" s="98">
        <f t="shared" si="10"/>
        <v>168</v>
      </c>
      <c r="W13" s="98">
        <f t="shared" si="11"/>
        <v>176</v>
      </c>
      <c r="X13" s="98">
        <f t="shared" si="12"/>
        <v>185</v>
      </c>
      <c r="Y13" s="98">
        <f t="shared" si="13"/>
        <v>190</v>
      </c>
      <c r="Z13" s="98">
        <f t="shared" si="14"/>
        <v>609</v>
      </c>
      <c r="AA13" s="1"/>
      <c r="AB13" s="1">
        <v>6</v>
      </c>
      <c r="AC13" s="98">
        <v>144</v>
      </c>
      <c r="AD13" s="98">
        <v>157</v>
      </c>
      <c r="AE13" s="98">
        <v>165</v>
      </c>
      <c r="AF13" s="98">
        <v>173</v>
      </c>
      <c r="AG13" s="98">
        <v>177</v>
      </c>
      <c r="AH13" s="98">
        <v>570</v>
      </c>
      <c r="AI13" s="1">
        <v>6</v>
      </c>
      <c r="AJ13" s="98">
        <v>117</v>
      </c>
      <c r="AK13" s="98">
        <v>128</v>
      </c>
      <c r="AL13" s="98">
        <v>135</v>
      </c>
      <c r="AM13" s="98">
        <v>142</v>
      </c>
      <c r="AN13" s="98">
        <v>146</v>
      </c>
      <c r="AO13" s="98">
        <v>480</v>
      </c>
      <c r="AP13" s="98"/>
      <c r="AQ13" s="98">
        <v>109</v>
      </c>
      <c r="AR13" s="98">
        <v>119</v>
      </c>
      <c r="AS13" s="98">
        <v>126</v>
      </c>
      <c r="AT13" s="98">
        <v>132</v>
      </c>
      <c r="AU13" s="98">
        <v>136</v>
      </c>
      <c r="AV13" s="98">
        <v>448</v>
      </c>
      <c r="AX13" s="99">
        <f t="shared" si="15"/>
        <v>0.70779220779220775</v>
      </c>
      <c r="AY13" s="99">
        <f t="shared" si="16"/>
        <v>0.70833333333333337</v>
      </c>
      <c r="AZ13" s="99">
        <f t="shared" si="17"/>
        <v>0.71590909090909094</v>
      </c>
      <c r="BA13" s="99">
        <f t="shared" si="18"/>
        <v>0.71351351351351355</v>
      </c>
      <c r="BB13" s="99">
        <f t="shared" si="19"/>
        <v>0.71578947368421053</v>
      </c>
      <c r="BC13" s="99">
        <f t="shared" si="20"/>
        <v>0.73563218390804597</v>
      </c>
      <c r="BE13" s="98">
        <f t="shared" si="21"/>
        <v>37</v>
      </c>
      <c r="BF13" s="98">
        <f t="shared" si="22"/>
        <v>40</v>
      </c>
      <c r="BG13" s="98">
        <f t="shared" si="23"/>
        <v>41</v>
      </c>
      <c r="BH13" s="98">
        <f t="shared" si="24"/>
        <v>43</v>
      </c>
      <c r="BI13" s="98">
        <f t="shared" si="25"/>
        <v>44</v>
      </c>
      <c r="BJ13" s="98">
        <f t="shared" si="26"/>
        <v>129</v>
      </c>
    </row>
    <row r="14" spans="1:62" ht="12.75" customHeight="1" x14ac:dyDescent="0.3">
      <c r="A14" s="157"/>
      <c r="B14" s="155"/>
      <c r="C14" s="51">
        <v>7</v>
      </c>
      <c r="D14" s="60">
        <f t="shared" si="8"/>
        <v>213.53</v>
      </c>
      <c r="E14" s="60">
        <f t="shared" si="0"/>
        <v>227.94</v>
      </c>
      <c r="F14" s="60">
        <f t="shared" si="1"/>
        <v>243.66</v>
      </c>
      <c r="G14" s="60">
        <f t="shared" si="2"/>
        <v>254.14000000000001</v>
      </c>
      <c r="H14" s="60">
        <f t="shared" si="3"/>
        <v>262</v>
      </c>
      <c r="I14" s="60">
        <f t="shared" si="4"/>
        <v>842.33</v>
      </c>
      <c r="J14" s="51">
        <v>7</v>
      </c>
      <c r="K14" s="8"/>
      <c r="L14" s="8"/>
      <c r="M14" s="1">
        <v>7</v>
      </c>
      <c r="N14" s="104">
        <v>163</v>
      </c>
      <c r="O14" s="104">
        <v>174</v>
      </c>
      <c r="P14" s="104">
        <v>186</v>
      </c>
      <c r="Q14" s="104">
        <v>194</v>
      </c>
      <c r="R14" s="104">
        <v>200</v>
      </c>
      <c r="S14" s="104">
        <v>643</v>
      </c>
      <c r="T14" s="1"/>
      <c r="U14" s="98">
        <f t="shared" si="9"/>
        <v>163</v>
      </c>
      <c r="V14" s="98">
        <f t="shared" si="10"/>
        <v>174</v>
      </c>
      <c r="W14" s="98">
        <f t="shared" si="11"/>
        <v>186</v>
      </c>
      <c r="X14" s="98">
        <f t="shared" si="12"/>
        <v>194</v>
      </c>
      <c r="Y14" s="98">
        <f t="shared" si="13"/>
        <v>200</v>
      </c>
      <c r="Z14" s="98">
        <f t="shared" si="14"/>
        <v>643</v>
      </c>
      <c r="AA14" s="1"/>
      <c r="AB14" s="1">
        <v>7</v>
      </c>
      <c r="AC14" s="98">
        <v>152</v>
      </c>
      <c r="AD14" s="98">
        <v>162</v>
      </c>
      <c r="AE14" s="98">
        <v>174</v>
      </c>
      <c r="AF14" s="98">
        <v>181</v>
      </c>
      <c r="AG14" s="98">
        <v>187</v>
      </c>
      <c r="AH14" s="98">
        <v>601</v>
      </c>
      <c r="AI14" s="1">
        <v>7</v>
      </c>
      <c r="AJ14" s="98">
        <v>124</v>
      </c>
      <c r="AK14" s="98">
        <v>133</v>
      </c>
      <c r="AL14" s="98">
        <v>143</v>
      </c>
      <c r="AM14" s="98">
        <v>149</v>
      </c>
      <c r="AN14" s="98">
        <v>154</v>
      </c>
      <c r="AO14" s="98">
        <v>507</v>
      </c>
      <c r="AP14" s="98"/>
      <c r="AQ14" s="98">
        <v>115</v>
      </c>
      <c r="AR14" s="98">
        <v>124</v>
      </c>
      <c r="AS14" s="98">
        <v>133</v>
      </c>
      <c r="AT14" s="98">
        <v>139</v>
      </c>
      <c r="AU14" s="98">
        <v>143</v>
      </c>
      <c r="AV14" s="98">
        <v>473</v>
      </c>
      <c r="AX14" s="99">
        <f t="shared" si="15"/>
        <v>0.70552147239263807</v>
      </c>
      <c r="AY14" s="99">
        <f t="shared" si="16"/>
        <v>0.71264367816091956</v>
      </c>
      <c r="AZ14" s="99">
        <f t="shared" si="17"/>
        <v>0.71505376344086025</v>
      </c>
      <c r="BA14" s="99">
        <f t="shared" si="18"/>
        <v>0.71649484536082475</v>
      </c>
      <c r="BB14" s="99">
        <f t="shared" si="19"/>
        <v>0.71499999999999997</v>
      </c>
      <c r="BC14" s="99">
        <f t="shared" si="20"/>
        <v>0.73561430793157079</v>
      </c>
      <c r="BE14" s="98">
        <f t="shared" si="21"/>
        <v>39</v>
      </c>
      <c r="BF14" s="98">
        <f t="shared" si="22"/>
        <v>41</v>
      </c>
      <c r="BG14" s="98">
        <f t="shared" si="23"/>
        <v>43</v>
      </c>
      <c r="BH14" s="98">
        <f t="shared" si="24"/>
        <v>45</v>
      </c>
      <c r="BI14" s="98">
        <f t="shared" si="25"/>
        <v>46</v>
      </c>
      <c r="BJ14" s="98">
        <f t="shared" si="26"/>
        <v>136</v>
      </c>
    </row>
    <row r="15" spans="1:62" ht="12.75" customHeight="1" x14ac:dyDescent="0.3">
      <c r="A15" s="157"/>
      <c r="B15" s="155"/>
      <c r="C15" s="43">
        <v>8</v>
      </c>
      <c r="D15" s="61">
        <f t="shared" si="8"/>
        <v>221.39000000000001</v>
      </c>
      <c r="E15" s="61">
        <f t="shared" si="0"/>
        <v>238.42000000000002</v>
      </c>
      <c r="F15" s="61">
        <f t="shared" si="1"/>
        <v>255.45000000000002</v>
      </c>
      <c r="G15" s="61">
        <f t="shared" si="2"/>
        <v>267.24</v>
      </c>
      <c r="H15" s="61">
        <f t="shared" si="3"/>
        <v>276.41000000000003</v>
      </c>
      <c r="I15" s="61">
        <f t="shared" si="4"/>
        <v>888.18000000000006</v>
      </c>
      <c r="J15" s="43">
        <v>8</v>
      </c>
      <c r="K15" s="8"/>
      <c r="L15" s="8"/>
      <c r="M15" s="1">
        <v>8</v>
      </c>
      <c r="N15" s="104">
        <v>169</v>
      </c>
      <c r="O15" s="104">
        <v>182</v>
      </c>
      <c r="P15" s="104">
        <v>195</v>
      </c>
      <c r="Q15" s="104">
        <v>204</v>
      </c>
      <c r="R15" s="104">
        <v>211</v>
      </c>
      <c r="S15" s="104">
        <v>678</v>
      </c>
      <c r="T15" s="1"/>
      <c r="U15" s="98">
        <f t="shared" si="9"/>
        <v>169</v>
      </c>
      <c r="V15" s="98">
        <f t="shared" si="10"/>
        <v>182</v>
      </c>
      <c r="W15" s="98">
        <f t="shared" si="11"/>
        <v>195</v>
      </c>
      <c r="X15" s="98">
        <f t="shared" si="12"/>
        <v>204</v>
      </c>
      <c r="Y15" s="98">
        <f t="shared" si="13"/>
        <v>211</v>
      </c>
      <c r="Z15" s="98">
        <f t="shared" si="14"/>
        <v>678</v>
      </c>
      <c r="AA15" s="1"/>
      <c r="AB15" s="1">
        <v>8</v>
      </c>
      <c r="AC15" s="98">
        <v>158</v>
      </c>
      <c r="AD15" s="98">
        <v>171</v>
      </c>
      <c r="AE15" s="98">
        <v>182</v>
      </c>
      <c r="AF15" s="98">
        <v>190</v>
      </c>
      <c r="AG15" s="98">
        <v>197</v>
      </c>
      <c r="AH15" s="98">
        <v>633</v>
      </c>
      <c r="AI15" s="1">
        <v>8</v>
      </c>
      <c r="AJ15" s="98">
        <v>129</v>
      </c>
      <c r="AK15" s="98">
        <v>140</v>
      </c>
      <c r="AL15" s="98">
        <v>150</v>
      </c>
      <c r="AM15" s="98">
        <v>157</v>
      </c>
      <c r="AN15" s="98">
        <v>163</v>
      </c>
      <c r="AO15" s="98">
        <v>534</v>
      </c>
      <c r="AP15" s="98"/>
      <c r="AQ15" s="98">
        <v>120</v>
      </c>
      <c r="AR15" s="98">
        <v>130</v>
      </c>
      <c r="AS15" s="98">
        <v>140</v>
      </c>
      <c r="AT15" s="98">
        <v>146</v>
      </c>
      <c r="AU15" s="98">
        <v>152</v>
      </c>
      <c r="AV15" s="98">
        <v>499</v>
      </c>
      <c r="AX15" s="99">
        <f t="shared" si="15"/>
        <v>0.7100591715976331</v>
      </c>
      <c r="AY15" s="99">
        <f t="shared" si="16"/>
        <v>0.7142857142857143</v>
      </c>
      <c r="AZ15" s="99">
        <f t="shared" si="17"/>
        <v>0.71794871794871795</v>
      </c>
      <c r="BA15" s="99">
        <f t="shared" si="18"/>
        <v>0.71568627450980393</v>
      </c>
      <c r="BB15" s="99">
        <f t="shared" si="19"/>
        <v>0.72037914691943128</v>
      </c>
      <c r="BC15" s="99">
        <f t="shared" si="20"/>
        <v>0.7359882005899705</v>
      </c>
      <c r="BE15" s="98">
        <f t="shared" si="21"/>
        <v>40</v>
      </c>
      <c r="BF15" s="98">
        <f t="shared" si="22"/>
        <v>42</v>
      </c>
      <c r="BG15" s="98">
        <f t="shared" si="23"/>
        <v>45</v>
      </c>
      <c r="BH15" s="98">
        <f t="shared" si="24"/>
        <v>47</v>
      </c>
      <c r="BI15" s="98">
        <f t="shared" si="25"/>
        <v>48</v>
      </c>
      <c r="BJ15" s="98">
        <f t="shared" si="26"/>
        <v>144</v>
      </c>
    </row>
    <row r="16" spans="1:62" ht="12.75" customHeight="1" x14ac:dyDescent="0.3">
      <c r="A16" s="157"/>
      <c r="B16" s="155"/>
      <c r="C16" s="51">
        <v>9</v>
      </c>
      <c r="D16" s="60">
        <f t="shared" si="8"/>
        <v>230.56</v>
      </c>
      <c r="E16" s="60">
        <f t="shared" si="0"/>
        <v>248.9</v>
      </c>
      <c r="F16" s="60">
        <f t="shared" si="1"/>
        <v>268.55</v>
      </c>
      <c r="G16" s="60">
        <f t="shared" si="2"/>
        <v>279.03000000000003</v>
      </c>
      <c r="H16" s="60">
        <f t="shared" si="3"/>
        <v>290.82</v>
      </c>
      <c r="I16" s="60">
        <f t="shared" si="4"/>
        <v>931.41000000000008</v>
      </c>
      <c r="J16" s="51">
        <v>9</v>
      </c>
      <c r="K16" s="8"/>
      <c r="L16" s="8"/>
      <c r="M16" s="1">
        <v>9</v>
      </c>
      <c r="N16" s="104">
        <v>176</v>
      </c>
      <c r="O16" s="104">
        <v>190</v>
      </c>
      <c r="P16" s="104">
        <v>205</v>
      </c>
      <c r="Q16" s="104">
        <v>213</v>
      </c>
      <c r="R16" s="104">
        <v>222</v>
      </c>
      <c r="S16" s="104">
        <v>711</v>
      </c>
      <c r="T16" s="1"/>
      <c r="U16" s="98">
        <f t="shared" si="9"/>
        <v>176</v>
      </c>
      <c r="V16" s="98">
        <f t="shared" si="10"/>
        <v>190</v>
      </c>
      <c r="W16" s="98">
        <f t="shared" si="11"/>
        <v>205</v>
      </c>
      <c r="X16" s="98">
        <f t="shared" si="12"/>
        <v>213</v>
      </c>
      <c r="Y16" s="98">
        <f t="shared" si="13"/>
        <v>222</v>
      </c>
      <c r="Z16" s="98">
        <f t="shared" si="14"/>
        <v>711</v>
      </c>
      <c r="AA16" s="1"/>
      <c r="AB16" s="1">
        <v>9</v>
      </c>
      <c r="AC16" s="98">
        <v>165</v>
      </c>
      <c r="AD16" s="98">
        <v>177</v>
      </c>
      <c r="AE16" s="98">
        <v>191</v>
      </c>
      <c r="AF16" s="98">
        <v>200</v>
      </c>
      <c r="AG16" s="98">
        <v>208</v>
      </c>
      <c r="AH16" s="98">
        <v>665</v>
      </c>
      <c r="AI16" s="1">
        <v>9</v>
      </c>
      <c r="AJ16" s="98">
        <v>135</v>
      </c>
      <c r="AK16" s="98">
        <v>146</v>
      </c>
      <c r="AL16" s="98">
        <v>158</v>
      </c>
      <c r="AM16" s="98">
        <v>165</v>
      </c>
      <c r="AN16" s="98">
        <v>171</v>
      </c>
      <c r="AO16" s="98">
        <v>561</v>
      </c>
      <c r="AP16" s="98"/>
      <c r="AQ16" s="98">
        <v>126</v>
      </c>
      <c r="AR16" s="98">
        <v>136</v>
      </c>
      <c r="AS16" s="98">
        <v>147</v>
      </c>
      <c r="AT16" s="98">
        <v>154</v>
      </c>
      <c r="AU16" s="98">
        <v>159</v>
      </c>
      <c r="AV16" s="98">
        <v>524</v>
      </c>
      <c r="AX16" s="99">
        <f t="shared" si="15"/>
        <v>0.71590909090909094</v>
      </c>
      <c r="AY16" s="99">
        <f t="shared" si="16"/>
        <v>0.71578947368421053</v>
      </c>
      <c r="AZ16" s="99">
        <f t="shared" si="17"/>
        <v>0.71707317073170729</v>
      </c>
      <c r="BA16" s="99">
        <f t="shared" si="18"/>
        <v>0.72300469483568075</v>
      </c>
      <c r="BB16" s="99">
        <f t="shared" si="19"/>
        <v>0.71621621621621623</v>
      </c>
      <c r="BC16" s="99">
        <f t="shared" si="20"/>
        <v>0.73699015471167373</v>
      </c>
      <c r="BE16" s="98">
        <f t="shared" si="21"/>
        <v>41</v>
      </c>
      <c r="BF16" s="98">
        <f t="shared" si="22"/>
        <v>44</v>
      </c>
      <c r="BG16" s="98">
        <f t="shared" si="23"/>
        <v>47</v>
      </c>
      <c r="BH16" s="98">
        <f t="shared" si="24"/>
        <v>48</v>
      </c>
      <c r="BI16" s="98">
        <f t="shared" si="25"/>
        <v>51</v>
      </c>
      <c r="BJ16" s="98">
        <f t="shared" si="26"/>
        <v>150</v>
      </c>
    </row>
    <row r="17" spans="1:71" ht="12.75" customHeight="1" x14ac:dyDescent="0.3">
      <c r="A17" s="157"/>
      <c r="B17" s="155"/>
      <c r="C17" s="43">
        <v>10</v>
      </c>
      <c r="D17" s="61">
        <f t="shared" si="8"/>
        <v>242.35000000000002</v>
      </c>
      <c r="E17" s="61">
        <f t="shared" si="0"/>
        <v>258.07</v>
      </c>
      <c r="F17" s="61">
        <f t="shared" si="1"/>
        <v>279.03000000000003</v>
      </c>
      <c r="G17" s="61">
        <f t="shared" si="2"/>
        <v>294.75</v>
      </c>
      <c r="H17" s="61">
        <f t="shared" si="3"/>
        <v>302.61</v>
      </c>
      <c r="I17" s="61">
        <f t="shared" si="4"/>
        <v>977.26</v>
      </c>
      <c r="J17" s="43">
        <v>10</v>
      </c>
      <c r="K17" s="8"/>
      <c r="L17" s="8"/>
      <c r="M17" s="1">
        <v>10</v>
      </c>
      <c r="N17" s="104">
        <v>185</v>
      </c>
      <c r="O17" s="104">
        <v>197</v>
      </c>
      <c r="P17" s="104">
        <v>213</v>
      </c>
      <c r="Q17" s="104">
        <v>225</v>
      </c>
      <c r="R17" s="104">
        <v>231</v>
      </c>
      <c r="S17" s="104">
        <v>746</v>
      </c>
      <c r="T17" s="1"/>
      <c r="U17" s="98">
        <f t="shared" si="9"/>
        <v>185</v>
      </c>
      <c r="V17" s="98">
        <f t="shared" si="10"/>
        <v>197</v>
      </c>
      <c r="W17" s="98">
        <f t="shared" si="11"/>
        <v>213</v>
      </c>
      <c r="X17" s="98">
        <f t="shared" si="12"/>
        <v>225</v>
      </c>
      <c r="Y17" s="98">
        <f t="shared" si="13"/>
        <v>231</v>
      </c>
      <c r="Z17" s="98">
        <f t="shared" si="14"/>
        <v>746</v>
      </c>
      <c r="AA17" s="1"/>
      <c r="AB17" s="1">
        <v>10</v>
      </c>
      <c r="AC17" s="98">
        <v>173</v>
      </c>
      <c r="AD17" s="98">
        <v>184</v>
      </c>
      <c r="AE17" s="98">
        <v>200</v>
      </c>
      <c r="AF17" s="98">
        <v>210</v>
      </c>
      <c r="AG17" s="98">
        <v>216</v>
      </c>
      <c r="AH17" s="98">
        <v>697</v>
      </c>
      <c r="AI17" s="1">
        <v>10</v>
      </c>
      <c r="AJ17" s="98">
        <v>142</v>
      </c>
      <c r="AK17" s="98">
        <v>152</v>
      </c>
      <c r="AL17" s="98">
        <v>165</v>
      </c>
      <c r="AM17" s="98">
        <v>173</v>
      </c>
      <c r="AN17" s="98">
        <v>178</v>
      </c>
      <c r="AO17" s="98">
        <v>589</v>
      </c>
      <c r="AP17" s="98"/>
      <c r="AQ17" s="98">
        <v>132</v>
      </c>
      <c r="AR17" s="98">
        <v>142</v>
      </c>
      <c r="AS17" s="98">
        <v>154</v>
      </c>
      <c r="AT17" s="98">
        <v>161</v>
      </c>
      <c r="AU17" s="98">
        <v>166</v>
      </c>
      <c r="AV17" s="98">
        <v>550</v>
      </c>
      <c r="AX17" s="99">
        <f t="shared" si="15"/>
        <v>0.71351351351351355</v>
      </c>
      <c r="AY17" s="99">
        <f t="shared" si="16"/>
        <v>0.7208121827411168</v>
      </c>
      <c r="AZ17" s="99">
        <f t="shared" si="17"/>
        <v>0.72300469483568075</v>
      </c>
      <c r="BA17" s="99">
        <f t="shared" si="18"/>
        <v>0.7155555555555555</v>
      </c>
      <c r="BB17" s="99">
        <f t="shared" si="19"/>
        <v>0.7186147186147186</v>
      </c>
      <c r="BC17" s="99">
        <f t="shared" si="20"/>
        <v>0.7372654155495979</v>
      </c>
      <c r="BE17" s="98">
        <f t="shared" si="21"/>
        <v>43</v>
      </c>
      <c r="BF17" s="98">
        <f t="shared" si="22"/>
        <v>45</v>
      </c>
      <c r="BG17" s="98">
        <f t="shared" si="23"/>
        <v>48</v>
      </c>
      <c r="BH17" s="98">
        <f t="shared" si="24"/>
        <v>52</v>
      </c>
      <c r="BI17" s="98">
        <f t="shared" si="25"/>
        <v>53</v>
      </c>
      <c r="BJ17" s="98">
        <f t="shared" si="26"/>
        <v>157</v>
      </c>
    </row>
    <row r="18" spans="1:71" ht="12.75" customHeight="1" x14ac:dyDescent="0.3">
      <c r="A18" s="157"/>
      <c r="B18" s="155"/>
      <c r="C18" s="51">
        <v>11</v>
      </c>
      <c r="D18" s="60">
        <f t="shared" si="8"/>
        <v>251.52</v>
      </c>
      <c r="E18" s="60">
        <f t="shared" si="0"/>
        <v>271.17</v>
      </c>
      <c r="F18" s="60">
        <f t="shared" si="1"/>
        <v>296.06</v>
      </c>
      <c r="G18" s="60">
        <f t="shared" si="2"/>
        <v>309.16000000000003</v>
      </c>
      <c r="H18" s="60">
        <f t="shared" si="3"/>
        <v>320.95</v>
      </c>
      <c r="I18" s="60">
        <f t="shared" si="4"/>
        <v>1023.11</v>
      </c>
      <c r="J18" s="51">
        <v>11</v>
      </c>
      <c r="K18" s="8"/>
      <c r="L18" s="8"/>
      <c r="M18" s="1">
        <v>11</v>
      </c>
      <c r="N18" s="104">
        <v>192</v>
      </c>
      <c r="O18" s="104">
        <v>207</v>
      </c>
      <c r="P18" s="104">
        <v>226</v>
      </c>
      <c r="Q18" s="104">
        <v>236</v>
      </c>
      <c r="R18" s="104">
        <v>245</v>
      </c>
      <c r="S18" s="104">
        <v>781</v>
      </c>
      <c r="T18" s="1"/>
      <c r="U18" s="98">
        <f t="shared" si="9"/>
        <v>192</v>
      </c>
      <c r="V18" s="98">
        <f t="shared" si="10"/>
        <v>207</v>
      </c>
      <c r="W18" s="98">
        <f t="shared" si="11"/>
        <v>226</v>
      </c>
      <c r="X18" s="98">
        <f t="shared" si="12"/>
        <v>236</v>
      </c>
      <c r="Y18" s="98">
        <f t="shared" si="13"/>
        <v>245</v>
      </c>
      <c r="Z18" s="98">
        <f t="shared" si="14"/>
        <v>781</v>
      </c>
      <c r="AA18" s="1"/>
      <c r="AB18" s="1">
        <v>11</v>
      </c>
      <c r="AC18" s="98">
        <v>180</v>
      </c>
      <c r="AD18" s="98">
        <v>194</v>
      </c>
      <c r="AE18" s="98">
        <v>211</v>
      </c>
      <c r="AF18" s="98">
        <v>220</v>
      </c>
      <c r="AG18" s="98">
        <v>229</v>
      </c>
      <c r="AH18" s="98">
        <v>730</v>
      </c>
      <c r="AI18" s="1">
        <v>11</v>
      </c>
      <c r="AJ18" s="98">
        <v>148</v>
      </c>
      <c r="AK18" s="98">
        <v>160</v>
      </c>
      <c r="AL18" s="98">
        <v>174</v>
      </c>
      <c r="AM18" s="98">
        <v>182</v>
      </c>
      <c r="AN18" s="98">
        <v>189</v>
      </c>
      <c r="AO18" s="98">
        <v>617</v>
      </c>
      <c r="AP18" s="98"/>
      <c r="AQ18" s="98">
        <v>138</v>
      </c>
      <c r="AR18" s="98">
        <v>149</v>
      </c>
      <c r="AS18" s="98">
        <v>162</v>
      </c>
      <c r="AT18" s="98">
        <v>170</v>
      </c>
      <c r="AU18" s="98">
        <v>176</v>
      </c>
      <c r="AV18" s="98">
        <v>576</v>
      </c>
      <c r="AX18" s="99">
        <f t="shared" si="15"/>
        <v>0.71875</v>
      </c>
      <c r="AY18" s="99">
        <f t="shared" si="16"/>
        <v>0.71980676328502413</v>
      </c>
      <c r="AZ18" s="99">
        <f t="shared" si="17"/>
        <v>0.7168141592920354</v>
      </c>
      <c r="BA18" s="99">
        <f t="shared" si="18"/>
        <v>0.72033898305084743</v>
      </c>
      <c r="BB18" s="99">
        <f t="shared" si="19"/>
        <v>0.71836734693877546</v>
      </c>
      <c r="BC18" s="99">
        <f t="shared" si="20"/>
        <v>0.73751600512163895</v>
      </c>
      <c r="BE18" s="98">
        <f t="shared" si="21"/>
        <v>44</v>
      </c>
      <c r="BF18" s="98">
        <f t="shared" si="22"/>
        <v>47</v>
      </c>
      <c r="BG18" s="98">
        <f t="shared" si="23"/>
        <v>52</v>
      </c>
      <c r="BH18" s="98">
        <f t="shared" si="24"/>
        <v>54</v>
      </c>
      <c r="BI18" s="98">
        <f t="shared" si="25"/>
        <v>56</v>
      </c>
      <c r="BJ18" s="98">
        <f t="shared" si="26"/>
        <v>164</v>
      </c>
    </row>
    <row r="19" spans="1:71" ht="12.75" customHeight="1" x14ac:dyDescent="0.3">
      <c r="A19" s="157"/>
      <c r="B19" s="155"/>
      <c r="C19" s="43">
        <v>12</v>
      </c>
      <c r="D19" s="61">
        <f t="shared" si="8"/>
        <v>256.76</v>
      </c>
      <c r="E19" s="61">
        <f t="shared" si="0"/>
        <v>275.10000000000002</v>
      </c>
      <c r="F19" s="61">
        <f t="shared" si="1"/>
        <v>302.61</v>
      </c>
      <c r="G19" s="61">
        <f t="shared" si="2"/>
        <v>318.33000000000004</v>
      </c>
      <c r="H19" s="61">
        <f t="shared" si="3"/>
        <v>326.19</v>
      </c>
      <c r="I19" s="61">
        <f t="shared" si="4"/>
        <v>1038.8300000000002</v>
      </c>
      <c r="J19" s="43">
        <v>12</v>
      </c>
      <c r="K19" s="8"/>
      <c r="L19" s="8"/>
      <c r="M19" s="1">
        <v>12</v>
      </c>
      <c r="N19" s="104">
        <v>196</v>
      </c>
      <c r="O19" s="104">
        <v>210</v>
      </c>
      <c r="P19" s="104">
        <v>231</v>
      </c>
      <c r="Q19" s="104">
        <v>243</v>
      </c>
      <c r="R19" s="104">
        <v>249</v>
      </c>
      <c r="S19" s="104">
        <v>793</v>
      </c>
      <c r="T19" s="1"/>
      <c r="U19" s="98">
        <f t="shared" si="9"/>
        <v>196</v>
      </c>
      <c r="V19" s="98">
        <f t="shared" si="10"/>
        <v>210</v>
      </c>
      <c r="W19" s="98">
        <f t="shared" si="11"/>
        <v>231</v>
      </c>
      <c r="X19" s="98">
        <f t="shared" si="12"/>
        <v>243</v>
      </c>
      <c r="Y19" s="98">
        <f t="shared" si="13"/>
        <v>249</v>
      </c>
      <c r="Z19" s="98">
        <f t="shared" si="14"/>
        <v>793</v>
      </c>
      <c r="AA19" s="1"/>
      <c r="AB19" s="1">
        <v>12</v>
      </c>
      <c r="AC19" s="98">
        <v>183</v>
      </c>
      <c r="AD19" s="98">
        <v>196</v>
      </c>
      <c r="AE19" s="98">
        <v>216</v>
      </c>
      <c r="AF19" s="98">
        <v>227</v>
      </c>
      <c r="AG19" s="98">
        <v>233</v>
      </c>
      <c r="AH19" s="98">
        <v>741</v>
      </c>
      <c r="AI19" s="1">
        <v>12</v>
      </c>
      <c r="AJ19" s="98">
        <v>151</v>
      </c>
      <c r="AK19" s="98">
        <v>162</v>
      </c>
      <c r="AL19" s="98">
        <v>178</v>
      </c>
      <c r="AM19" s="98">
        <v>188</v>
      </c>
      <c r="AN19" s="98">
        <v>193</v>
      </c>
      <c r="AO19" s="98">
        <v>626</v>
      </c>
      <c r="AP19" s="98"/>
      <c r="AQ19" s="98">
        <v>141</v>
      </c>
      <c r="AR19" s="98">
        <v>151</v>
      </c>
      <c r="AS19" s="98">
        <v>166</v>
      </c>
      <c r="AT19" s="98">
        <v>175</v>
      </c>
      <c r="AU19" s="98">
        <v>180</v>
      </c>
      <c r="AV19" s="98">
        <v>585</v>
      </c>
      <c r="AX19" s="99">
        <f t="shared" si="15"/>
        <v>0.71938775510204078</v>
      </c>
      <c r="AY19" s="99">
        <f t="shared" si="16"/>
        <v>0.71904761904761905</v>
      </c>
      <c r="AZ19" s="99">
        <f t="shared" si="17"/>
        <v>0.7186147186147186</v>
      </c>
      <c r="BA19" s="99">
        <f t="shared" si="18"/>
        <v>0.72016460905349799</v>
      </c>
      <c r="BB19" s="99">
        <f t="shared" si="19"/>
        <v>0.72289156626506024</v>
      </c>
      <c r="BC19" s="99">
        <f t="shared" si="20"/>
        <v>0.73770491803278693</v>
      </c>
      <c r="BE19" s="98">
        <f t="shared" si="21"/>
        <v>45</v>
      </c>
      <c r="BF19" s="98">
        <f t="shared" si="22"/>
        <v>48</v>
      </c>
      <c r="BG19" s="98">
        <f t="shared" si="23"/>
        <v>53</v>
      </c>
      <c r="BH19" s="98">
        <f t="shared" si="24"/>
        <v>55</v>
      </c>
      <c r="BI19" s="98">
        <f t="shared" si="25"/>
        <v>56</v>
      </c>
      <c r="BJ19" s="98">
        <f t="shared" si="26"/>
        <v>167</v>
      </c>
    </row>
    <row r="20" spans="1:71" ht="12.75" customHeight="1" x14ac:dyDescent="0.3">
      <c r="A20" s="157"/>
      <c r="B20" s="155"/>
      <c r="C20" s="51">
        <v>13</v>
      </c>
      <c r="D20" s="60">
        <f t="shared" si="8"/>
        <v>262</v>
      </c>
      <c r="E20" s="60">
        <f t="shared" si="0"/>
        <v>279.03000000000003</v>
      </c>
      <c r="F20" s="60">
        <f t="shared" si="1"/>
        <v>309.16000000000003</v>
      </c>
      <c r="G20" s="60">
        <f t="shared" si="2"/>
        <v>324.88</v>
      </c>
      <c r="H20" s="60">
        <f t="shared" si="3"/>
        <v>332.74</v>
      </c>
      <c r="I20" s="60">
        <f t="shared" si="4"/>
        <v>1057.17</v>
      </c>
      <c r="J20" s="51">
        <v>13</v>
      </c>
      <c r="K20" s="8"/>
      <c r="L20" s="8"/>
      <c r="M20" s="1">
        <v>13</v>
      </c>
      <c r="N20" s="104">
        <v>200</v>
      </c>
      <c r="O20" s="104">
        <v>213</v>
      </c>
      <c r="P20" s="104">
        <v>236</v>
      </c>
      <c r="Q20" s="104">
        <v>248</v>
      </c>
      <c r="R20" s="104">
        <v>254</v>
      </c>
      <c r="S20" s="104">
        <v>807</v>
      </c>
      <c r="T20" s="1"/>
      <c r="U20" s="98">
        <f t="shared" si="9"/>
        <v>200</v>
      </c>
      <c r="V20" s="98">
        <f t="shared" si="10"/>
        <v>213</v>
      </c>
      <c r="W20" s="98">
        <f t="shared" si="11"/>
        <v>236</v>
      </c>
      <c r="X20" s="98">
        <f t="shared" si="12"/>
        <v>248</v>
      </c>
      <c r="Y20" s="98">
        <f t="shared" si="13"/>
        <v>254</v>
      </c>
      <c r="Z20" s="98">
        <f t="shared" si="14"/>
        <v>807</v>
      </c>
      <c r="AA20" s="1"/>
      <c r="AB20" s="1">
        <v>13</v>
      </c>
      <c r="AC20" s="98">
        <v>187</v>
      </c>
      <c r="AD20" s="98">
        <v>200</v>
      </c>
      <c r="AE20" s="98">
        <v>220</v>
      </c>
      <c r="AF20" s="98">
        <v>232</v>
      </c>
      <c r="AG20" s="98">
        <v>238</v>
      </c>
      <c r="AH20" s="98">
        <v>754</v>
      </c>
      <c r="AI20" s="1">
        <v>13</v>
      </c>
      <c r="AJ20" s="98">
        <v>154</v>
      </c>
      <c r="AK20" s="98">
        <v>165</v>
      </c>
      <c r="AL20" s="98">
        <v>182</v>
      </c>
      <c r="AM20" s="98">
        <v>192</v>
      </c>
      <c r="AN20" s="98">
        <v>197</v>
      </c>
      <c r="AO20" s="98">
        <v>637</v>
      </c>
      <c r="AP20" s="98"/>
      <c r="AQ20" s="98">
        <v>143</v>
      </c>
      <c r="AR20" s="98">
        <v>154</v>
      </c>
      <c r="AS20" s="98">
        <v>170</v>
      </c>
      <c r="AT20" s="98">
        <v>179</v>
      </c>
      <c r="AU20" s="98">
        <v>184</v>
      </c>
      <c r="AV20" s="98">
        <v>595</v>
      </c>
      <c r="AX20" s="99">
        <f t="shared" si="15"/>
        <v>0.71499999999999997</v>
      </c>
      <c r="AY20" s="99">
        <f t="shared" si="16"/>
        <v>0.72300469483568075</v>
      </c>
      <c r="AZ20" s="99">
        <f t="shared" si="17"/>
        <v>0.72033898305084743</v>
      </c>
      <c r="BA20" s="99">
        <f t="shared" si="18"/>
        <v>0.72177419354838712</v>
      </c>
      <c r="BB20" s="99">
        <f t="shared" si="19"/>
        <v>0.72440944881889768</v>
      </c>
      <c r="BC20" s="99">
        <f t="shared" si="20"/>
        <v>0.73729863692688968</v>
      </c>
      <c r="BE20" s="98">
        <f t="shared" si="21"/>
        <v>46</v>
      </c>
      <c r="BF20" s="98">
        <f t="shared" si="22"/>
        <v>48</v>
      </c>
      <c r="BG20" s="98">
        <f t="shared" si="23"/>
        <v>54</v>
      </c>
      <c r="BH20" s="98">
        <f t="shared" si="24"/>
        <v>56</v>
      </c>
      <c r="BI20" s="98">
        <f t="shared" si="25"/>
        <v>57</v>
      </c>
      <c r="BJ20" s="98">
        <f t="shared" si="26"/>
        <v>170</v>
      </c>
    </row>
    <row r="21" spans="1:71" ht="12.75" customHeight="1" x14ac:dyDescent="0.3">
      <c r="A21" s="157"/>
      <c r="B21" s="155"/>
      <c r="C21" s="43">
        <v>14</v>
      </c>
      <c r="D21" s="61">
        <f t="shared" si="8"/>
        <v>267.24</v>
      </c>
      <c r="E21" s="61">
        <f t="shared" si="0"/>
        <v>282.96000000000004</v>
      </c>
      <c r="F21" s="61">
        <f t="shared" si="1"/>
        <v>317.02000000000004</v>
      </c>
      <c r="G21" s="61">
        <f t="shared" si="2"/>
        <v>331.43</v>
      </c>
      <c r="H21" s="61">
        <f t="shared" si="3"/>
        <v>343.22</v>
      </c>
      <c r="I21" s="61">
        <f t="shared" si="4"/>
        <v>1074.2</v>
      </c>
      <c r="J21" s="43">
        <v>14</v>
      </c>
      <c r="K21" s="8"/>
      <c r="L21" s="8"/>
      <c r="M21" s="1">
        <v>14</v>
      </c>
      <c r="N21" s="104">
        <v>204</v>
      </c>
      <c r="O21" s="104">
        <v>216</v>
      </c>
      <c r="P21" s="104">
        <v>242</v>
      </c>
      <c r="Q21" s="104">
        <v>253</v>
      </c>
      <c r="R21" s="104">
        <v>262</v>
      </c>
      <c r="S21" s="104">
        <v>820</v>
      </c>
      <c r="T21" s="1"/>
      <c r="U21" s="98">
        <f t="shared" si="9"/>
        <v>204</v>
      </c>
      <c r="V21" s="98">
        <f t="shared" si="10"/>
        <v>216</v>
      </c>
      <c r="W21" s="98">
        <f t="shared" si="11"/>
        <v>242</v>
      </c>
      <c r="X21" s="98">
        <f t="shared" si="12"/>
        <v>253</v>
      </c>
      <c r="Y21" s="98">
        <f t="shared" si="13"/>
        <v>262</v>
      </c>
      <c r="Z21" s="98">
        <f t="shared" si="14"/>
        <v>820</v>
      </c>
      <c r="AA21" s="1"/>
      <c r="AB21" s="1">
        <v>14</v>
      </c>
      <c r="AC21" s="98">
        <v>190</v>
      </c>
      <c r="AD21" s="98">
        <v>202</v>
      </c>
      <c r="AE21" s="98">
        <v>226</v>
      </c>
      <c r="AF21" s="98">
        <v>237</v>
      </c>
      <c r="AG21" s="98">
        <v>245</v>
      </c>
      <c r="AH21" s="98">
        <v>767</v>
      </c>
      <c r="AI21" s="1">
        <v>14</v>
      </c>
      <c r="AJ21" s="98">
        <v>157</v>
      </c>
      <c r="AK21" s="98">
        <v>167</v>
      </c>
      <c r="AL21" s="98">
        <v>187</v>
      </c>
      <c r="AM21" s="98">
        <v>196</v>
      </c>
      <c r="AN21" s="98">
        <v>203</v>
      </c>
      <c r="AO21" s="98">
        <v>648</v>
      </c>
      <c r="AP21" s="98"/>
      <c r="AQ21" s="98">
        <v>146</v>
      </c>
      <c r="AR21" s="98">
        <v>156</v>
      </c>
      <c r="AS21" s="98">
        <v>174</v>
      </c>
      <c r="AT21" s="98">
        <v>183</v>
      </c>
      <c r="AU21" s="98">
        <v>189</v>
      </c>
      <c r="AV21" s="98">
        <v>605</v>
      </c>
      <c r="AX21" s="99">
        <f t="shared" si="15"/>
        <v>0.71568627450980393</v>
      </c>
      <c r="AY21" s="99">
        <f t="shared" si="16"/>
        <v>0.72222222222222221</v>
      </c>
      <c r="AZ21" s="99">
        <f t="shared" si="17"/>
        <v>0.71900826446280997</v>
      </c>
      <c r="BA21" s="99">
        <f t="shared" si="18"/>
        <v>0.72332015810276684</v>
      </c>
      <c r="BB21" s="99">
        <f t="shared" si="19"/>
        <v>0.72137404580152675</v>
      </c>
      <c r="BC21" s="99">
        <f t="shared" si="20"/>
        <v>0.73780487804878048</v>
      </c>
      <c r="BE21" s="98">
        <f t="shared" si="21"/>
        <v>47</v>
      </c>
      <c r="BF21" s="98">
        <f t="shared" si="22"/>
        <v>49</v>
      </c>
      <c r="BG21" s="98">
        <f t="shared" si="23"/>
        <v>55</v>
      </c>
      <c r="BH21" s="98">
        <f t="shared" si="24"/>
        <v>57</v>
      </c>
      <c r="BI21" s="98">
        <f t="shared" si="25"/>
        <v>59</v>
      </c>
      <c r="BJ21" s="98">
        <f t="shared" si="26"/>
        <v>172</v>
      </c>
    </row>
    <row r="22" spans="1:71" ht="12.75" customHeight="1" x14ac:dyDescent="0.3">
      <c r="A22" s="157"/>
      <c r="B22" s="155"/>
      <c r="C22" s="51">
        <v>15</v>
      </c>
      <c r="D22" s="60">
        <f t="shared" si="8"/>
        <v>271.17</v>
      </c>
      <c r="E22" s="60">
        <f t="shared" si="0"/>
        <v>289.51</v>
      </c>
      <c r="F22" s="60">
        <f t="shared" si="1"/>
        <v>323.57</v>
      </c>
      <c r="G22" s="60">
        <f t="shared" si="2"/>
        <v>341.91</v>
      </c>
      <c r="H22" s="60">
        <f t="shared" si="3"/>
        <v>349.77000000000004</v>
      </c>
      <c r="I22" s="60">
        <f t="shared" si="4"/>
        <v>1092.54</v>
      </c>
      <c r="J22" s="51">
        <v>15</v>
      </c>
      <c r="K22" s="8"/>
      <c r="L22" s="8"/>
      <c r="M22" s="1">
        <v>15</v>
      </c>
      <c r="N22" s="104">
        <v>207</v>
      </c>
      <c r="O22" s="104">
        <v>221</v>
      </c>
      <c r="P22" s="104">
        <v>247</v>
      </c>
      <c r="Q22" s="104">
        <v>261</v>
      </c>
      <c r="R22" s="104">
        <v>267</v>
      </c>
      <c r="S22" s="104">
        <v>834</v>
      </c>
      <c r="T22" s="1"/>
      <c r="U22" s="98">
        <f t="shared" si="9"/>
        <v>207</v>
      </c>
      <c r="V22" s="98">
        <f t="shared" si="10"/>
        <v>221</v>
      </c>
      <c r="W22" s="98">
        <f t="shared" si="11"/>
        <v>247</v>
      </c>
      <c r="X22" s="98">
        <f t="shared" si="12"/>
        <v>261</v>
      </c>
      <c r="Y22" s="98">
        <f t="shared" si="13"/>
        <v>267</v>
      </c>
      <c r="Z22" s="98">
        <f t="shared" si="14"/>
        <v>834</v>
      </c>
      <c r="AA22" s="1"/>
      <c r="AB22" s="1">
        <v>15</v>
      </c>
      <c r="AC22" s="98">
        <v>194</v>
      </c>
      <c r="AD22" s="98">
        <v>206</v>
      </c>
      <c r="AE22" s="98">
        <v>231</v>
      </c>
      <c r="AF22" s="98">
        <v>244</v>
      </c>
      <c r="AG22" s="98">
        <v>249</v>
      </c>
      <c r="AH22" s="98">
        <v>780</v>
      </c>
      <c r="AI22" s="1">
        <v>15</v>
      </c>
      <c r="AJ22" s="98">
        <v>160</v>
      </c>
      <c r="AK22" s="98">
        <v>171</v>
      </c>
      <c r="AL22" s="98">
        <v>191</v>
      </c>
      <c r="AM22" s="98">
        <v>202</v>
      </c>
      <c r="AN22" s="98">
        <v>207</v>
      </c>
      <c r="AO22" s="98">
        <v>659</v>
      </c>
      <c r="AP22" s="98"/>
      <c r="AQ22" s="98">
        <v>149</v>
      </c>
      <c r="AR22" s="98">
        <v>159</v>
      </c>
      <c r="AS22" s="98">
        <v>178</v>
      </c>
      <c r="AT22" s="98">
        <v>188</v>
      </c>
      <c r="AU22" s="98">
        <v>193</v>
      </c>
      <c r="AV22" s="98">
        <v>615</v>
      </c>
      <c r="AX22" s="99">
        <f t="shared" si="15"/>
        <v>0.71980676328502413</v>
      </c>
      <c r="AY22" s="99">
        <f t="shared" si="16"/>
        <v>0.71945701357466063</v>
      </c>
      <c r="AZ22" s="99">
        <f t="shared" si="17"/>
        <v>0.72064777327935226</v>
      </c>
      <c r="BA22" s="99">
        <f t="shared" si="18"/>
        <v>0.72030651340996166</v>
      </c>
      <c r="BB22" s="99">
        <f t="shared" si="19"/>
        <v>0.72284644194756553</v>
      </c>
      <c r="BC22" s="99">
        <f t="shared" si="20"/>
        <v>0.73741007194244601</v>
      </c>
      <c r="BE22" s="98">
        <f t="shared" si="21"/>
        <v>47</v>
      </c>
      <c r="BF22" s="98">
        <f t="shared" si="22"/>
        <v>50</v>
      </c>
      <c r="BG22" s="98">
        <f t="shared" si="23"/>
        <v>56</v>
      </c>
      <c r="BH22" s="98">
        <f t="shared" si="24"/>
        <v>59</v>
      </c>
      <c r="BI22" s="98">
        <f t="shared" si="25"/>
        <v>60</v>
      </c>
      <c r="BJ22" s="98">
        <f t="shared" si="26"/>
        <v>175</v>
      </c>
    </row>
    <row r="23" spans="1:71" ht="12.75" customHeight="1" x14ac:dyDescent="0.3">
      <c r="A23" s="157"/>
      <c r="B23" s="155"/>
      <c r="C23" s="43">
        <v>16</v>
      </c>
      <c r="D23" s="61">
        <f t="shared" si="8"/>
        <v>276.41000000000003</v>
      </c>
      <c r="E23" s="61">
        <f t="shared" si="0"/>
        <v>292.13</v>
      </c>
      <c r="F23" s="61">
        <f t="shared" si="1"/>
        <v>330.12</v>
      </c>
      <c r="G23" s="61">
        <f t="shared" si="2"/>
        <v>349.77000000000004</v>
      </c>
      <c r="H23" s="61">
        <f t="shared" si="3"/>
        <v>357.63</v>
      </c>
      <c r="I23" s="61">
        <f t="shared" si="4"/>
        <v>1106.95</v>
      </c>
      <c r="J23" s="43">
        <v>16</v>
      </c>
      <c r="K23" s="8"/>
      <c r="L23" s="8"/>
      <c r="M23" s="1">
        <v>16</v>
      </c>
      <c r="N23" s="104">
        <v>211</v>
      </c>
      <c r="O23" s="104">
        <v>223</v>
      </c>
      <c r="P23" s="104">
        <v>252</v>
      </c>
      <c r="Q23" s="104">
        <v>267</v>
      </c>
      <c r="R23" s="104">
        <v>273</v>
      </c>
      <c r="S23" s="104">
        <v>845</v>
      </c>
      <c r="T23" s="1"/>
      <c r="U23" s="98">
        <f t="shared" si="9"/>
        <v>211</v>
      </c>
      <c r="V23" s="98">
        <f t="shared" si="10"/>
        <v>223</v>
      </c>
      <c r="W23" s="98">
        <f t="shared" si="11"/>
        <v>252</v>
      </c>
      <c r="X23" s="98">
        <f t="shared" si="12"/>
        <v>267</v>
      </c>
      <c r="Y23" s="98">
        <f t="shared" si="13"/>
        <v>273</v>
      </c>
      <c r="Z23" s="98">
        <f t="shared" si="14"/>
        <v>845</v>
      </c>
      <c r="AA23" s="1"/>
      <c r="AB23" s="1">
        <v>16</v>
      </c>
      <c r="AC23" s="98">
        <v>197</v>
      </c>
      <c r="AD23" s="98">
        <v>209</v>
      </c>
      <c r="AE23" s="98">
        <v>235</v>
      </c>
      <c r="AF23" s="98">
        <v>249</v>
      </c>
      <c r="AG23" s="98">
        <v>255</v>
      </c>
      <c r="AH23" s="98">
        <v>790</v>
      </c>
      <c r="AI23" s="1">
        <v>16</v>
      </c>
      <c r="AJ23" s="98">
        <v>163</v>
      </c>
      <c r="AK23" s="98">
        <v>173</v>
      </c>
      <c r="AL23" s="98">
        <v>195</v>
      </c>
      <c r="AM23" s="98">
        <v>207</v>
      </c>
      <c r="AN23" s="98">
        <v>212</v>
      </c>
      <c r="AO23" s="98">
        <v>668</v>
      </c>
      <c r="AP23" s="98"/>
      <c r="AQ23" s="98">
        <v>152</v>
      </c>
      <c r="AR23" s="98">
        <v>161</v>
      </c>
      <c r="AS23" s="98">
        <v>182</v>
      </c>
      <c r="AT23" s="98">
        <v>193</v>
      </c>
      <c r="AU23" s="98">
        <v>198</v>
      </c>
      <c r="AV23" s="98">
        <v>624</v>
      </c>
      <c r="AX23" s="99">
        <f t="shared" si="15"/>
        <v>0.72037914691943128</v>
      </c>
      <c r="AY23" s="99">
        <f t="shared" si="16"/>
        <v>0.72197309417040356</v>
      </c>
      <c r="AZ23" s="99">
        <f t="shared" si="17"/>
        <v>0.72222222222222221</v>
      </c>
      <c r="BA23" s="99">
        <f t="shared" si="18"/>
        <v>0.72284644194756553</v>
      </c>
      <c r="BB23" s="99">
        <f t="shared" si="19"/>
        <v>0.72527472527472525</v>
      </c>
      <c r="BC23" s="99">
        <f t="shared" si="20"/>
        <v>0.7384615384615385</v>
      </c>
      <c r="BE23" s="98">
        <f t="shared" si="21"/>
        <v>48</v>
      </c>
      <c r="BF23" s="98">
        <f t="shared" si="22"/>
        <v>50</v>
      </c>
      <c r="BG23" s="98">
        <f t="shared" si="23"/>
        <v>57</v>
      </c>
      <c r="BH23" s="98">
        <f t="shared" si="24"/>
        <v>60</v>
      </c>
      <c r="BI23" s="98">
        <f t="shared" si="25"/>
        <v>61</v>
      </c>
      <c r="BJ23" s="98">
        <f t="shared" si="26"/>
        <v>177</v>
      </c>
    </row>
    <row r="24" spans="1:71" ht="12.75" customHeight="1" x14ac:dyDescent="0.3">
      <c r="A24" s="157"/>
      <c r="B24" s="155"/>
      <c r="C24" s="51">
        <v>17</v>
      </c>
      <c r="D24" s="60">
        <f t="shared" si="8"/>
        <v>279.03000000000003</v>
      </c>
      <c r="E24" s="60">
        <f t="shared" si="0"/>
        <v>297.37</v>
      </c>
      <c r="F24" s="60">
        <f t="shared" si="1"/>
        <v>337.98</v>
      </c>
      <c r="G24" s="60">
        <f t="shared" si="2"/>
        <v>357.63</v>
      </c>
      <c r="H24" s="60">
        <f t="shared" si="3"/>
        <v>365.49</v>
      </c>
      <c r="I24" s="60">
        <f t="shared" si="4"/>
        <v>1126.6000000000001</v>
      </c>
      <c r="J24" s="51">
        <v>17</v>
      </c>
      <c r="K24" s="8"/>
      <c r="L24" s="8"/>
      <c r="M24" s="1">
        <v>17</v>
      </c>
      <c r="N24" s="104">
        <v>213</v>
      </c>
      <c r="O24" s="104">
        <v>227</v>
      </c>
      <c r="P24" s="104">
        <v>258</v>
      </c>
      <c r="Q24" s="104">
        <v>273</v>
      </c>
      <c r="R24" s="104">
        <v>279</v>
      </c>
      <c r="S24" s="104">
        <v>860</v>
      </c>
      <c r="T24" s="1"/>
      <c r="U24" s="98">
        <f t="shared" si="9"/>
        <v>213</v>
      </c>
      <c r="V24" s="98">
        <f t="shared" si="10"/>
        <v>227</v>
      </c>
      <c r="W24" s="98">
        <f t="shared" si="11"/>
        <v>258</v>
      </c>
      <c r="X24" s="98">
        <f t="shared" si="12"/>
        <v>273</v>
      </c>
      <c r="Y24" s="98">
        <f t="shared" si="13"/>
        <v>279</v>
      </c>
      <c r="Z24" s="98">
        <f t="shared" si="14"/>
        <v>860</v>
      </c>
      <c r="AA24" s="1"/>
      <c r="AB24" s="1">
        <v>17</v>
      </c>
      <c r="AC24" s="98">
        <v>200</v>
      </c>
      <c r="AD24" s="98">
        <v>212</v>
      </c>
      <c r="AE24" s="98">
        <v>241</v>
      </c>
      <c r="AF24" s="98">
        <v>255</v>
      </c>
      <c r="AG24" s="98">
        <v>261</v>
      </c>
      <c r="AH24" s="98">
        <v>804</v>
      </c>
      <c r="AI24" s="1">
        <v>17</v>
      </c>
      <c r="AJ24" s="98">
        <v>165</v>
      </c>
      <c r="AK24" s="98">
        <v>176</v>
      </c>
      <c r="AL24" s="98">
        <v>200</v>
      </c>
      <c r="AM24" s="98">
        <v>212</v>
      </c>
      <c r="AN24" s="98">
        <v>217</v>
      </c>
      <c r="AO24" s="98">
        <v>680</v>
      </c>
      <c r="AP24" s="98"/>
      <c r="AQ24" s="98">
        <v>154</v>
      </c>
      <c r="AR24" s="98">
        <v>164</v>
      </c>
      <c r="AS24" s="98">
        <v>186</v>
      </c>
      <c r="AT24" s="98">
        <v>198</v>
      </c>
      <c r="AU24" s="98">
        <v>202</v>
      </c>
      <c r="AV24" s="98">
        <v>635</v>
      </c>
      <c r="AX24" s="99">
        <f t="shared" si="15"/>
        <v>0.72300469483568075</v>
      </c>
      <c r="AY24" s="99">
        <f t="shared" si="16"/>
        <v>0.72246696035242286</v>
      </c>
      <c r="AZ24" s="99">
        <f t="shared" si="17"/>
        <v>0.72093023255813948</v>
      </c>
      <c r="BA24" s="99">
        <f t="shared" si="18"/>
        <v>0.72527472527472525</v>
      </c>
      <c r="BB24" s="99">
        <f t="shared" si="19"/>
        <v>0.72401433691756267</v>
      </c>
      <c r="BC24" s="99">
        <f t="shared" si="20"/>
        <v>0.73837209302325579</v>
      </c>
      <c r="BE24" s="98">
        <f t="shared" si="21"/>
        <v>48</v>
      </c>
      <c r="BF24" s="98">
        <f t="shared" si="22"/>
        <v>51</v>
      </c>
      <c r="BG24" s="98">
        <f t="shared" si="23"/>
        <v>58</v>
      </c>
      <c r="BH24" s="98">
        <f t="shared" si="24"/>
        <v>61</v>
      </c>
      <c r="BI24" s="98">
        <f t="shared" si="25"/>
        <v>62</v>
      </c>
      <c r="BJ24" s="98">
        <f t="shared" si="26"/>
        <v>180</v>
      </c>
    </row>
    <row r="25" spans="1:71" ht="12.75" customHeight="1" x14ac:dyDescent="0.3">
      <c r="A25" s="157"/>
      <c r="B25" s="155"/>
      <c r="C25" s="43">
        <v>18</v>
      </c>
      <c r="D25" s="61">
        <f t="shared" si="8"/>
        <v>282.96000000000004</v>
      </c>
      <c r="E25" s="61">
        <f t="shared" si="0"/>
        <v>301.3</v>
      </c>
      <c r="F25" s="61">
        <f t="shared" si="1"/>
        <v>345.84000000000003</v>
      </c>
      <c r="G25" s="61">
        <f t="shared" si="2"/>
        <v>368.11</v>
      </c>
      <c r="H25" s="61">
        <f t="shared" si="3"/>
        <v>372.04</v>
      </c>
      <c r="I25" s="61">
        <f t="shared" si="4"/>
        <v>1143.6300000000001</v>
      </c>
      <c r="J25" s="43">
        <v>18</v>
      </c>
      <c r="K25" s="8"/>
      <c r="L25" s="8"/>
      <c r="M25" s="1">
        <v>18</v>
      </c>
      <c r="N25" s="104">
        <v>216</v>
      </c>
      <c r="O25" s="104">
        <v>230</v>
      </c>
      <c r="P25" s="104">
        <v>264</v>
      </c>
      <c r="Q25" s="104">
        <v>281</v>
      </c>
      <c r="R25" s="104">
        <v>284</v>
      </c>
      <c r="S25" s="104">
        <v>873</v>
      </c>
      <c r="T25" s="1"/>
      <c r="U25" s="98">
        <f t="shared" si="9"/>
        <v>216</v>
      </c>
      <c r="V25" s="98">
        <f t="shared" si="10"/>
        <v>230</v>
      </c>
      <c r="W25" s="98">
        <f t="shared" si="11"/>
        <v>264</v>
      </c>
      <c r="X25" s="98">
        <f t="shared" si="12"/>
        <v>281</v>
      </c>
      <c r="Y25" s="98">
        <f t="shared" si="13"/>
        <v>284</v>
      </c>
      <c r="Z25" s="98">
        <f t="shared" si="14"/>
        <v>873</v>
      </c>
      <c r="AA25" s="1"/>
      <c r="AB25" s="1">
        <v>18</v>
      </c>
      <c r="AC25" s="98">
        <v>202</v>
      </c>
      <c r="AD25" s="98">
        <v>215</v>
      </c>
      <c r="AE25" s="98">
        <v>247</v>
      </c>
      <c r="AF25" s="98">
        <v>262</v>
      </c>
      <c r="AG25" s="98">
        <v>266</v>
      </c>
      <c r="AH25" s="98">
        <v>815</v>
      </c>
      <c r="AI25" s="1">
        <v>18</v>
      </c>
      <c r="AJ25" s="98">
        <v>167</v>
      </c>
      <c r="AK25" s="98">
        <v>178</v>
      </c>
      <c r="AL25" s="98">
        <v>205</v>
      </c>
      <c r="AM25" s="98">
        <v>218</v>
      </c>
      <c r="AN25" s="98">
        <v>221</v>
      </c>
      <c r="AO25" s="98">
        <v>690</v>
      </c>
      <c r="AP25" s="98"/>
      <c r="AQ25" s="98">
        <v>156</v>
      </c>
      <c r="AR25" s="98">
        <v>166</v>
      </c>
      <c r="AS25" s="98">
        <v>191</v>
      </c>
      <c r="AT25" s="98">
        <v>203</v>
      </c>
      <c r="AU25" s="98">
        <v>206</v>
      </c>
      <c r="AV25" s="98">
        <v>644</v>
      </c>
      <c r="AX25" s="99">
        <f t="shared" si="15"/>
        <v>0.72222222222222221</v>
      </c>
      <c r="AY25" s="99">
        <f t="shared" si="16"/>
        <v>0.72173913043478266</v>
      </c>
      <c r="AZ25" s="99">
        <f t="shared" si="17"/>
        <v>0.72348484848484851</v>
      </c>
      <c r="BA25" s="99">
        <f t="shared" si="18"/>
        <v>0.72241992882562278</v>
      </c>
      <c r="BB25" s="99">
        <f t="shared" si="19"/>
        <v>0.72535211267605637</v>
      </c>
      <c r="BC25" s="99">
        <f t="shared" si="20"/>
        <v>0.73768613974799546</v>
      </c>
      <c r="BE25" s="98">
        <f t="shared" si="21"/>
        <v>49</v>
      </c>
      <c r="BF25" s="98">
        <f t="shared" si="22"/>
        <v>52</v>
      </c>
      <c r="BG25" s="98">
        <f t="shared" si="23"/>
        <v>59</v>
      </c>
      <c r="BH25" s="98">
        <f t="shared" si="24"/>
        <v>63</v>
      </c>
      <c r="BI25" s="98">
        <f t="shared" si="25"/>
        <v>63</v>
      </c>
      <c r="BJ25" s="98">
        <f t="shared" si="26"/>
        <v>183</v>
      </c>
      <c r="BS25" s="1" t="e">
        <f t="array" ref="BS25">+P24BR18:BS25</f>
        <v>#NAME?</v>
      </c>
    </row>
    <row r="26" spans="1:71" ht="12.75" customHeight="1" x14ac:dyDescent="0.3">
      <c r="A26" s="157"/>
      <c r="B26" s="155"/>
      <c r="C26" s="51">
        <v>19</v>
      </c>
      <c r="D26" s="60">
        <f t="shared" si="8"/>
        <v>289.51</v>
      </c>
      <c r="E26" s="60">
        <f t="shared" si="0"/>
        <v>309.16000000000003</v>
      </c>
      <c r="F26" s="60">
        <f t="shared" si="1"/>
        <v>351.08000000000004</v>
      </c>
      <c r="G26" s="60">
        <f t="shared" si="2"/>
        <v>375.97</v>
      </c>
      <c r="H26" s="60">
        <f t="shared" si="3"/>
        <v>382.52000000000004</v>
      </c>
      <c r="I26" s="60">
        <f t="shared" si="4"/>
        <v>1160.6600000000001</v>
      </c>
      <c r="J26" s="51">
        <v>19</v>
      </c>
      <c r="K26" s="8"/>
      <c r="L26" s="8"/>
      <c r="M26" s="1">
        <v>19</v>
      </c>
      <c r="N26" s="104">
        <v>221</v>
      </c>
      <c r="O26" s="104">
        <v>236</v>
      </c>
      <c r="P26" s="104">
        <v>268</v>
      </c>
      <c r="Q26" s="104">
        <v>287</v>
      </c>
      <c r="R26" s="104">
        <v>292</v>
      </c>
      <c r="S26" s="104">
        <v>886</v>
      </c>
      <c r="T26" s="1"/>
      <c r="U26" s="98">
        <f t="shared" si="9"/>
        <v>221</v>
      </c>
      <c r="V26" s="98">
        <f t="shared" si="10"/>
        <v>236</v>
      </c>
      <c r="W26" s="98">
        <f t="shared" si="11"/>
        <v>268</v>
      </c>
      <c r="X26" s="98">
        <f t="shared" si="12"/>
        <v>287</v>
      </c>
      <c r="Y26" s="98">
        <f t="shared" si="13"/>
        <v>292</v>
      </c>
      <c r="Z26" s="98">
        <f t="shared" si="14"/>
        <v>886</v>
      </c>
      <c r="AA26" s="1"/>
      <c r="AB26" s="1">
        <v>19</v>
      </c>
      <c r="AC26" s="98">
        <v>206</v>
      </c>
      <c r="AD26" s="98">
        <v>220</v>
      </c>
      <c r="AE26" s="98">
        <v>251</v>
      </c>
      <c r="AF26" s="98">
        <v>268</v>
      </c>
      <c r="AG26" s="98">
        <v>273</v>
      </c>
      <c r="AH26" s="98">
        <v>828</v>
      </c>
      <c r="AI26" s="1">
        <v>19</v>
      </c>
      <c r="AJ26" s="98">
        <v>171</v>
      </c>
      <c r="AK26" s="98">
        <v>182</v>
      </c>
      <c r="AL26" s="98">
        <v>208</v>
      </c>
      <c r="AM26" s="98">
        <v>223</v>
      </c>
      <c r="AN26" s="98">
        <v>227</v>
      </c>
      <c r="AO26" s="98">
        <v>701</v>
      </c>
      <c r="AP26" s="98"/>
      <c r="AQ26" s="98">
        <v>159</v>
      </c>
      <c r="AR26" s="98">
        <v>170</v>
      </c>
      <c r="AS26" s="98">
        <v>194</v>
      </c>
      <c r="AT26" s="98">
        <v>208</v>
      </c>
      <c r="AU26" s="98">
        <v>212</v>
      </c>
      <c r="AV26" s="98">
        <v>655</v>
      </c>
      <c r="AX26" s="99">
        <f t="shared" si="15"/>
        <v>0.71945701357466063</v>
      </c>
      <c r="AY26" s="99">
        <f t="shared" si="16"/>
        <v>0.72033898305084743</v>
      </c>
      <c r="AZ26" s="99">
        <f t="shared" si="17"/>
        <v>0.72388059701492535</v>
      </c>
      <c r="BA26" s="99">
        <f t="shared" si="18"/>
        <v>0.72473867595818819</v>
      </c>
      <c r="BB26" s="99">
        <f t="shared" si="19"/>
        <v>0.72602739726027399</v>
      </c>
      <c r="BC26" s="99">
        <f t="shared" si="20"/>
        <v>0.73927765237020315</v>
      </c>
      <c r="BE26" s="98">
        <f t="shared" si="21"/>
        <v>50</v>
      </c>
      <c r="BF26" s="98">
        <f t="shared" si="22"/>
        <v>54</v>
      </c>
      <c r="BG26" s="98">
        <f t="shared" si="23"/>
        <v>60</v>
      </c>
      <c r="BH26" s="98">
        <f t="shared" si="24"/>
        <v>64</v>
      </c>
      <c r="BI26" s="98">
        <f t="shared" si="25"/>
        <v>65</v>
      </c>
      <c r="BJ26" s="98">
        <f t="shared" si="26"/>
        <v>185</v>
      </c>
    </row>
    <row r="27" spans="1:71" ht="12.75" customHeight="1" x14ac:dyDescent="0.3">
      <c r="A27" s="157"/>
      <c r="B27" s="155"/>
      <c r="C27" s="43">
        <v>20</v>
      </c>
      <c r="D27" s="61">
        <f t="shared" si="8"/>
        <v>294.75</v>
      </c>
      <c r="E27" s="61">
        <f t="shared" si="0"/>
        <v>314.40000000000003</v>
      </c>
      <c r="F27" s="61">
        <f t="shared" si="1"/>
        <v>358.94</v>
      </c>
      <c r="G27" s="61">
        <f t="shared" si="2"/>
        <v>383.83000000000004</v>
      </c>
      <c r="H27" s="61">
        <f t="shared" si="3"/>
        <v>390.38</v>
      </c>
      <c r="I27" s="61">
        <f t="shared" si="4"/>
        <v>1177.69</v>
      </c>
      <c r="J27" s="43">
        <v>20</v>
      </c>
      <c r="K27" s="8"/>
      <c r="L27" s="8"/>
      <c r="M27" s="1">
        <v>20</v>
      </c>
      <c r="N27" s="104">
        <v>225</v>
      </c>
      <c r="O27" s="104">
        <v>240</v>
      </c>
      <c r="P27" s="104">
        <v>274</v>
      </c>
      <c r="Q27" s="104">
        <v>293</v>
      </c>
      <c r="R27" s="104">
        <v>298</v>
      </c>
      <c r="S27" s="104">
        <v>899</v>
      </c>
      <c r="T27" s="1"/>
      <c r="U27" s="98">
        <f t="shared" si="9"/>
        <v>225</v>
      </c>
      <c r="V27" s="98">
        <f t="shared" si="10"/>
        <v>240</v>
      </c>
      <c r="W27" s="98">
        <f t="shared" si="11"/>
        <v>274</v>
      </c>
      <c r="X27" s="98">
        <f t="shared" si="12"/>
        <v>293</v>
      </c>
      <c r="Y27" s="98">
        <f t="shared" si="13"/>
        <v>298</v>
      </c>
      <c r="Z27" s="98">
        <f t="shared" si="14"/>
        <v>899</v>
      </c>
      <c r="AA27" s="1"/>
      <c r="AB27" s="1">
        <v>20</v>
      </c>
      <c r="AC27" s="98">
        <v>210</v>
      </c>
      <c r="AD27" s="98">
        <v>224</v>
      </c>
      <c r="AE27" s="98">
        <v>256</v>
      </c>
      <c r="AF27" s="98">
        <v>274</v>
      </c>
      <c r="AG27" s="98">
        <v>278</v>
      </c>
      <c r="AH27" s="98">
        <v>840</v>
      </c>
      <c r="AI27" s="1">
        <v>20</v>
      </c>
      <c r="AJ27" s="98">
        <v>174</v>
      </c>
      <c r="AK27" s="98">
        <v>185</v>
      </c>
      <c r="AL27" s="98">
        <v>213</v>
      </c>
      <c r="AM27" s="98">
        <v>228</v>
      </c>
      <c r="AN27" s="98">
        <v>232</v>
      </c>
      <c r="AO27" s="98">
        <v>711</v>
      </c>
      <c r="AP27" s="98"/>
      <c r="AQ27" s="98">
        <v>162</v>
      </c>
      <c r="AR27" s="98">
        <v>172</v>
      </c>
      <c r="AS27" s="98">
        <v>199</v>
      </c>
      <c r="AT27" s="98">
        <v>213</v>
      </c>
      <c r="AU27" s="98">
        <v>216</v>
      </c>
      <c r="AV27" s="98">
        <v>664</v>
      </c>
      <c r="AX27" s="99">
        <f t="shared" si="15"/>
        <v>0.72</v>
      </c>
      <c r="AY27" s="99">
        <f t="shared" si="16"/>
        <v>0.71666666666666667</v>
      </c>
      <c r="AZ27" s="99">
        <f t="shared" si="17"/>
        <v>0.72627737226277367</v>
      </c>
      <c r="BA27" s="99">
        <f t="shared" si="18"/>
        <v>0.726962457337884</v>
      </c>
      <c r="BB27" s="99">
        <f t="shared" si="19"/>
        <v>0.72483221476510062</v>
      </c>
      <c r="BC27" s="99">
        <f t="shared" si="20"/>
        <v>0.73859844271412678</v>
      </c>
      <c r="BE27" s="98">
        <f t="shared" si="21"/>
        <v>51</v>
      </c>
      <c r="BF27" s="98">
        <f t="shared" si="22"/>
        <v>55</v>
      </c>
      <c r="BG27" s="98">
        <f t="shared" si="23"/>
        <v>61</v>
      </c>
      <c r="BH27" s="98">
        <f t="shared" si="24"/>
        <v>65</v>
      </c>
      <c r="BI27" s="98">
        <f t="shared" si="25"/>
        <v>66</v>
      </c>
      <c r="BJ27" s="98">
        <f t="shared" si="26"/>
        <v>188</v>
      </c>
    </row>
    <row r="28" spans="1:71" ht="12.75" customHeight="1" x14ac:dyDescent="0.3">
      <c r="A28" s="157"/>
      <c r="B28" s="155"/>
      <c r="C28" s="51">
        <v>21</v>
      </c>
      <c r="D28" s="60">
        <f t="shared" si="8"/>
        <v>297.37</v>
      </c>
      <c r="E28" s="60">
        <f t="shared" si="0"/>
        <v>318.33000000000004</v>
      </c>
      <c r="F28" s="60">
        <f t="shared" si="1"/>
        <v>364.18</v>
      </c>
      <c r="G28" s="60">
        <f t="shared" si="2"/>
        <v>390.38</v>
      </c>
      <c r="H28" s="60">
        <f t="shared" si="3"/>
        <v>395.62</v>
      </c>
      <c r="I28" s="60">
        <f t="shared" si="4"/>
        <v>1188.17</v>
      </c>
      <c r="J28" s="51">
        <v>21</v>
      </c>
      <c r="K28" s="8"/>
      <c r="L28" s="8"/>
      <c r="M28" s="1">
        <v>21</v>
      </c>
      <c r="N28" s="104">
        <v>227</v>
      </c>
      <c r="O28" s="104">
        <v>243</v>
      </c>
      <c r="P28" s="104">
        <v>278</v>
      </c>
      <c r="Q28" s="104">
        <v>298</v>
      </c>
      <c r="R28" s="104">
        <v>302</v>
      </c>
      <c r="S28" s="104">
        <v>907</v>
      </c>
      <c r="T28" s="1"/>
      <c r="U28" s="98">
        <f t="shared" si="9"/>
        <v>227</v>
      </c>
      <c r="V28" s="98">
        <f t="shared" si="10"/>
        <v>243</v>
      </c>
      <c r="W28" s="98">
        <f t="shared" si="11"/>
        <v>278</v>
      </c>
      <c r="X28" s="98">
        <f t="shared" si="12"/>
        <v>298</v>
      </c>
      <c r="Y28" s="98">
        <f t="shared" si="13"/>
        <v>302</v>
      </c>
      <c r="Z28" s="98">
        <f t="shared" si="14"/>
        <v>907</v>
      </c>
      <c r="AA28" s="1"/>
      <c r="AB28" s="1">
        <v>21</v>
      </c>
      <c r="AC28" s="98">
        <v>212</v>
      </c>
      <c r="AD28" s="98">
        <v>227</v>
      </c>
      <c r="AE28" s="98">
        <v>260</v>
      </c>
      <c r="AF28" s="98">
        <v>278</v>
      </c>
      <c r="AG28" s="98">
        <v>282</v>
      </c>
      <c r="AH28" s="98">
        <v>848</v>
      </c>
      <c r="AI28" s="1">
        <v>21</v>
      </c>
      <c r="AJ28" s="98">
        <v>176</v>
      </c>
      <c r="AK28" s="98">
        <v>188</v>
      </c>
      <c r="AL28" s="98">
        <v>216</v>
      </c>
      <c r="AM28" s="98">
        <v>232</v>
      </c>
      <c r="AN28" s="98">
        <v>235</v>
      </c>
      <c r="AO28" s="98">
        <v>717</v>
      </c>
      <c r="AP28" s="98"/>
      <c r="AQ28" s="98">
        <v>164</v>
      </c>
      <c r="AR28" s="98">
        <v>175</v>
      </c>
      <c r="AS28" s="98">
        <v>201</v>
      </c>
      <c r="AT28" s="98">
        <v>216</v>
      </c>
      <c r="AU28" s="98">
        <v>219</v>
      </c>
      <c r="AV28" s="98">
        <v>670</v>
      </c>
      <c r="AX28" s="99">
        <f t="shared" si="15"/>
        <v>0.72246696035242286</v>
      </c>
      <c r="AY28" s="99">
        <f t="shared" si="16"/>
        <v>0.72016460905349799</v>
      </c>
      <c r="AZ28" s="99">
        <f t="shared" si="17"/>
        <v>0.7230215827338129</v>
      </c>
      <c r="BA28" s="99">
        <f t="shared" si="18"/>
        <v>0.72483221476510062</v>
      </c>
      <c r="BB28" s="99">
        <f t="shared" si="19"/>
        <v>0.72516556291390732</v>
      </c>
      <c r="BC28" s="99">
        <f t="shared" si="20"/>
        <v>0.73869900771775088</v>
      </c>
      <c r="BE28" s="98">
        <f t="shared" si="21"/>
        <v>51</v>
      </c>
      <c r="BF28" s="98">
        <f t="shared" si="22"/>
        <v>55</v>
      </c>
      <c r="BG28" s="98">
        <f t="shared" si="23"/>
        <v>62</v>
      </c>
      <c r="BH28" s="98">
        <f t="shared" si="24"/>
        <v>66</v>
      </c>
      <c r="BI28" s="98">
        <f t="shared" si="25"/>
        <v>67</v>
      </c>
      <c r="BJ28" s="98">
        <f t="shared" si="26"/>
        <v>190</v>
      </c>
    </row>
    <row r="29" spans="1:71" ht="12.75" customHeight="1" x14ac:dyDescent="0.3">
      <c r="A29" s="157"/>
      <c r="B29" s="155"/>
      <c r="C29" s="43">
        <v>22</v>
      </c>
      <c r="D29" s="61">
        <f t="shared" si="8"/>
        <v>302.61</v>
      </c>
      <c r="E29" s="61">
        <f t="shared" si="0"/>
        <v>322.26</v>
      </c>
      <c r="F29" s="61">
        <f t="shared" si="1"/>
        <v>369.42</v>
      </c>
      <c r="G29" s="61">
        <f t="shared" si="2"/>
        <v>395.62</v>
      </c>
      <c r="H29" s="61">
        <f t="shared" si="3"/>
        <v>399.55</v>
      </c>
      <c r="I29" s="61">
        <f t="shared" si="4"/>
        <v>1201.27</v>
      </c>
      <c r="J29" s="43">
        <v>22</v>
      </c>
      <c r="K29" s="8"/>
      <c r="L29" s="8"/>
      <c r="M29" s="1">
        <v>22</v>
      </c>
      <c r="N29" s="104">
        <v>231</v>
      </c>
      <c r="O29" s="104">
        <v>246</v>
      </c>
      <c r="P29" s="104">
        <v>282</v>
      </c>
      <c r="Q29" s="104">
        <v>302</v>
      </c>
      <c r="R29" s="104">
        <v>305</v>
      </c>
      <c r="S29" s="104">
        <v>917</v>
      </c>
      <c r="T29" s="1"/>
      <c r="U29" s="98">
        <f t="shared" si="9"/>
        <v>231</v>
      </c>
      <c r="V29" s="98">
        <f t="shared" si="10"/>
        <v>246</v>
      </c>
      <c r="W29" s="98">
        <f t="shared" si="11"/>
        <v>282</v>
      </c>
      <c r="X29" s="98">
        <f t="shared" si="12"/>
        <v>302</v>
      </c>
      <c r="Y29" s="98">
        <f t="shared" si="13"/>
        <v>305</v>
      </c>
      <c r="Z29" s="98">
        <f t="shared" si="14"/>
        <v>917</v>
      </c>
      <c r="AA29" s="1"/>
      <c r="AB29" s="1">
        <v>22</v>
      </c>
      <c r="AC29" s="98">
        <v>216</v>
      </c>
      <c r="AD29" s="98">
        <v>230</v>
      </c>
      <c r="AE29" s="98">
        <v>263</v>
      </c>
      <c r="AF29" s="98">
        <v>282</v>
      </c>
      <c r="AG29" s="98">
        <v>285</v>
      </c>
      <c r="AH29" s="98">
        <v>857</v>
      </c>
      <c r="AI29" s="1">
        <v>22</v>
      </c>
      <c r="AJ29" s="98">
        <v>178</v>
      </c>
      <c r="AK29" s="98">
        <v>190</v>
      </c>
      <c r="AL29" s="98">
        <v>219</v>
      </c>
      <c r="AM29" s="98">
        <v>235</v>
      </c>
      <c r="AN29" s="98">
        <v>238</v>
      </c>
      <c r="AO29" s="98">
        <v>725</v>
      </c>
      <c r="AP29" s="98"/>
      <c r="AQ29" s="98">
        <v>166</v>
      </c>
      <c r="AR29" s="98">
        <v>177</v>
      </c>
      <c r="AS29" s="98">
        <v>204</v>
      </c>
      <c r="AT29" s="98">
        <v>219</v>
      </c>
      <c r="AU29" s="98">
        <v>222</v>
      </c>
      <c r="AV29" s="98">
        <v>677</v>
      </c>
      <c r="AX29" s="99">
        <f t="shared" si="15"/>
        <v>0.7186147186147186</v>
      </c>
      <c r="AY29" s="99">
        <f t="shared" si="16"/>
        <v>0.71951219512195119</v>
      </c>
      <c r="AZ29" s="99">
        <f t="shared" si="17"/>
        <v>0.72340425531914898</v>
      </c>
      <c r="BA29" s="99">
        <f t="shared" si="18"/>
        <v>0.72516556291390732</v>
      </c>
      <c r="BB29" s="99">
        <f t="shared" si="19"/>
        <v>0.72786885245901645</v>
      </c>
      <c r="BC29" s="99">
        <f t="shared" si="20"/>
        <v>0.73827699018538717</v>
      </c>
      <c r="BE29" s="98">
        <f t="shared" si="21"/>
        <v>53</v>
      </c>
      <c r="BF29" s="98">
        <f t="shared" si="22"/>
        <v>56</v>
      </c>
      <c r="BG29" s="98">
        <f t="shared" si="23"/>
        <v>63</v>
      </c>
      <c r="BH29" s="98">
        <f t="shared" si="24"/>
        <v>67</v>
      </c>
      <c r="BI29" s="98">
        <f t="shared" si="25"/>
        <v>67</v>
      </c>
      <c r="BJ29" s="98">
        <f t="shared" si="26"/>
        <v>192</v>
      </c>
    </row>
    <row r="30" spans="1:71" ht="12.75" customHeight="1" x14ac:dyDescent="0.3">
      <c r="A30" s="157"/>
      <c r="B30" s="155"/>
      <c r="C30" s="51">
        <v>23</v>
      </c>
      <c r="D30" s="60">
        <f t="shared" si="8"/>
        <v>305.23</v>
      </c>
      <c r="E30" s="60">
        <f t="shared" si="0"/>
        <v>324.88</v>
      </c>
      <c r="F30" s="60">
        <f t="shared" si="1"/>
        <v>373.35</v>
      </c>
      <c r="G30" s="60">
        <f t="shared" si="2"/>
        <v>399.55</v>
      </c>
      <c r="H30" s="60">
        <f t="shared" si="3"/>
        <v>406.1</v>
      </c>
      <c r="I30" s="60">
        <f t="shared" si="4"/>
        <v>1213.06</v>
      </c>
      <c r="J30" s="51">
        <v>23</v>
      </c>
      <c r="K30" s="8"/>
      <c r="L30" s="8"/>
      <c r="M30" s="1">
        <v>23</v>
      </c>
      <c r="N30" s="104">
        <v>233</v>
      </c>
      <c r="O30" s="104">
        <v>248</v>
      </c>
      <c r="P30" s="104">
        <v>285</v>
      </c>
      <c r="Q30" s="104">
        <v>305</v>
      </c>
      <c r="R30" s="104">
        <v>310</v>
      </c>
      <c r="S30" s="104">
        <v>926</v>
      </c>
      <c r="T30" s="1"/>
      <c r="U30" s="98">
        <f t="shared" si="9"/>
        <v>233</v>
      </c>
      <c r="V30" s="98">
        <f t="shared" si="10"/>
        <v>248</v>
      </c>
      <c r="W30" s="98">
        <f t="shared" si="11"/>
        <v>285</v>
      </c>
      <c r="X30" s="98">
        <f t="shared" si="12"/>
        <v>305</v>
      </c>
      <c r="Y30" s="98">
        <f t="shared" si="13"/>
        <v>310</v>
      </c>
      <c r="Z30" s="98">
        <f t="shared" si="14"/>
        <v>926</v>
      </c>
      <c r="AA30" s="1"/>
      <c r="AB30" s="1">
        <v>23</v>
      </c>
      <c r="AC30" s="98">
        <v>218</v>
      </c>
      <c r="AD30" s="98">
        <v>232</v>
      </c>
      <c r="AE30" s="98">
        <v>267</v>
      </c>
      <c r="AF30" s="98">
        <v>285</v>
      </c>
      <c r="AG30" s="98">
        <v>290</v>
      </c>
      <c r="AH30" s="98">
        <v>865</v>
      </c>
      <c r="AI30" s="1">
        <v>23</v>
      </c>
      <c r="AJ30" s="98">
        <v>180</v>
      </c>
      <c r="AK30" s="98">
        <v>192</v>
      </c>
      <c r="AL30" s="98">
        <v>222</v>
      </c>
      <c r="AM30" s="98">
        <v>238</v>
      </c>
      <c r="AN30" s="98">
        <v>242</v>
      </c>
      <c r="AO30" s="98">
        <v>732</v>
      </c>
      <c r="AP30" s="98"/>
      <c r="AQ30" s="98">
        <v>168</v>
      </c>
      <c r="AR30" s="98">
        <v>179</v>
      </c>
      <c r="AS30" s="98">
        <v>207</v>
      </c>
      <c r="AT30" s="98">
        <v>222</v>
      </c>
      <c r="AU30" s="98">
        <v>226</v>
      </c>
      <c r="AV30" s="98">
        <v>684</v>
      </c>
      <c r="AX30" s="99">
        <f t="shared" si="15"/>
        <v>0.72103004291845496</v>
      </c>
      <c r="AY30" s="99">
        <f t="shared" si="16"/>
        <v>0.72177419354838712</v>
      </c>
      <c r="AZ30" s="99">
        <f t="shared" si="17"/>
        <v>0.72631578947368425</v>
      </c>
      <c r="BA30" s="99">
        <f t="shared" si="18"/>
        <v>0.72786885245901645</v>
      </c>
      <c r="BB30" s="99">
        <f t="shared" si="19"/>
        <v>0.7290322580645161</v>
      </c>
      <c r="BC30" s="99">
        <f t="shared" si="20"/>
        <v>0.73866090712742982</v>
      </c>
      <c r="BE30" s="98">
        <f t="shared" si="21"/>
        <v>53</v>
      </c>
      <c r="BF30" s="98">
        <f t="shared" si="22"/>
        <v>56</v>
      </c>
      <c r="BG30" s="98">
        <f t="shared" si="23"/>
        <v>63</v>
      </c>
      <c r="BH30" s="98">
        <f t="shared" si="24"/>
        <v>67</v>
      </c>
      <c r="BI30" s="98">
        <f t="shared" si="25"/>
        <v>68</v>
      </c>
      <c r="BJ30" s="98">
        <f t="shared" si="26"/>
        <v>194</v>
      </c>
    </row>
    <row r="31" spans="1:71" ht="12.75" customHeight="1" x14ac:dyDescent="0.3">
      <c r="A31" s="157"/>
      <c r="B31" s="155"/>
      <c r="C31" s="43">
        <v>24</v>
      </c>
      <c r="D31" s="61">
        <f t="shared" si="8"/>
        <v>310.47000000000003</v>
      </c>
      <c r="E31" s="61">
        <f t="shared" si="0"/>
        <v>330.12</v>
      </c>
      <c r="F31" s="61">
        <f t="shared" si="1"/>
        <v>378.59000000000003</v>
      </c>
      <c r="G31" s="61">
        <f t="shared" si="2"/>
        <v>403.48</v>
      </c>
      <c r="H31" s="61">
        <f t="shared" si="3"/>
        <v>412.65000000000003</v>
      </c>
      <c r="I31" s="61">
        <f t="shared" si="4"/>
        <v>1224.8500000000001</v>
      </c>
      <c r="J31" s="43">
        <v>24</v>
      </c>
      <c r="K31" s="8"/>
      <c r="L31" s="8"/>
      <c r="M31" s="1">
        <v>24</v>
      </c>
      <c r="N31" s="104">
        <v>237</v>
      </c>
      <c r="O31" s="104">
        <v>252</v>
      </c>
      <c r="P31" s="104">
        <v>289</v>
      </c>
      <c r="Q31" s="104">
        <v>308</v>
      </c>
      <c r="R31" s="104">
        <v>315</v>
      </c>
      <c r="S31" s="104">
        <v>935</v>
      </c>
      <c r="T31" s="1"/>
      <c r="U31" s="98">
        <f t="shared" si="9"/>
        <v>237</v>
      </c>
      <c r="V31" s="98">
        <f t="shared" si="10"/>
        <v>252</v>
      </c>
      <c r="W31" s="98">
        <f t="shared" si="11"/>
        <v>289</v>
      </c>
      <c r="X31" s="98">
        <f t="shared" si="12"/>
        <v>308</v>
      </c>
      <c r="Y31" s="98">
        <f t="shared" si="13"/>
        <v>315</v>
      </c>
      <c r="Z31" s="98">
        <f t="shared" si="14"/>
        <v>935</v>
      </c>
      <c r="AA31" s="1"/>
      <c r="AB31" s="1">
        <v>24</v>
      </c>
      <c r="AC31" s="98">
        <v>222</v>
      </c>
      <c r="AD31" s="98">
        <v>235</v>
      </c>
      <c r="AE31" s="98">
        <v>270</v>
      </c>
      <c r="AF31" s="98">
        <v>288</v>
      </c>
      <c r="AG31" s="98">
        <v>295</v>
      </c>
      <c r="AH31" s="98">
        <v>873</v>
      </c>
      <c r="AI31" s="1">
        <v>24</v>
      </c>
      <c r="AJ31" s="98">
        <v>183</v>
      </c>
      <c r="AK31" s="98">
        <v>195</v>
      </c>
      <c r="AL31" s="98">
        <v>225</v>
      </c>
      <c r="AM31" s="98">
        <v>240</v>
      </c>
      <c r="AN31" s="98">
        <v>246</v>
      </c>
      <c r="AO31" s="98">
        <v>739</v>
      </c>
      <c r="AP31" s="98"/>
      <c r="AQ31" s="98">
        <v>171</v>
      </c>
      <c r="AR31" s="98">
        <v>182</v>
      </c>
      <c r="AS31" s="98">
        <v>210</v>
      </c>
      <c r="AT31" s="98">
        <v>224</v>
      </c>
      <c r="AU31" s="98">
        <v>229</v>
      </c>
      <c r="AV31" s="98">
        <v>690</v>
      </c>
      <c r="AX31" s="99">
        <f t="shared" si="15"/>
        <v>0.72151898734177211</v>
      </c>
      <c r="AY31" s="99">
        <f t="shared" si="16"/>
        <v>0.72222222222222221</v>
      </c>
      <c r="AZ31" s="99">
        <f t="shared" si="17"/>
        <v>0.72664359861591699</v>
      </c>
      <c r="BA31" s="99">
        <f t="shared" si="18"/>
        <v>0.72727272727272729</v>
      </c>
      <c r="BB31" s="99">
        <f t="shared" si="19"/>
        <v>0.72698412698412695</v>
      </c>
      <c r="BC31" s="99">
        <f t="shared" si="20"/>
        <v>0.73796791443850263</v>
      </c>
      <c r="BE31" s="98">
        <f t="shared" si="21"/>
        <v>54</v>
      </c>
      <c r="BF31" s="98">
        <f t="shared" si="22"/>
        <v>57</v>
      </c>
      <c r="BG31" s="98">
        <f t="shared" si="23"/>
        <v>64</v>
      </c>
      <c r="BH31" s="98">
        <f t="shared" si="24"/>
        <v>68</v>
      </c>
      <c r="BI31" s="98">
        <f t="shared" si="25"/>
        <v>69</v>
      </c>
      <c r="BJ31" s="98">
        <f t="shared" si="26"/>
        <v>196</v>
      </c>
    </row>
    <row r="32" spans="1:71" ht="12.75" customHeight="1" x14ac:dyDescent="0.3">
      <c r="A32" s="157"/>
      <c r="B32" s="155"/>
      <c r="C32" s="51">
        <v>25</v>
      </c>
      <c r="D32" s="60">
        <f t="shared" si="8"/>
        <v>315.71000000000004</v>
      </c>
      <c r="E32" s="60">
        <f t="shared" si="0"/>
        <v>335.36</v>
      </c>
      <c r="F32" s="60">
        <f t="shared" si="1"/>
        <v>385.14000000000004</v>
      </c>
      <c r="G32" s="60">
        <f t="shared" si="2"/>
        <v>408.72</v>
      </c>
      <c r="H32" s="60">
        <f t="shared" si="3"/>
        <v>419.20000000000005</v>
      </c>
      <c r="I32" s="60">
        <f t="shared" si="4"/>
        <v>1235.3300000000002</v>
      </c>
      <c r="J32" s="51">
        <v>25</v>
      </c>
      <c r="K32" s="8"/>
      <c r="L32" s="8"/>
      <c r="M32" s="1">
        <v>25</v>
      </c>
      <c r="N32" s="104">
        <v>241</v>
      </c>
      <c r="O32" s="104">
        <v>256</v>
      </c>
      <c r="P32" s="104">
        <v>294</v>
      </c>
      <c r="Q32" s="104">
        <v>312</v>
      </c>
      <c r="R32" s="104">
        <v>320</v>
      </c>
      <c r="S32" s="104">
        <v>943</v>
      </c>
      <c r="T32" s="1"/>
      <c r="U32" s="98">
        <f t="shared" si="9"/>
        <v>241</v>
      </c>
      <c r="V32" s="98">
        <f t="shared" si="10"/>
        <v>256</v>
      </c>
      <c r="W32" s="98">
        <f t="shared" si="11"/>
        <v>294</v>
      </c>
      <c r="X32" s="98">
        <f t="shared" si="12"/>
        <v>312</v>
      </c>
      <c r="Y32" s="98">
        <f t="shared" si="13"/>
        <v>320</v>
      </c>
      <c r="Z32" s="98">
        <f t="shared" si="14"/>
        <v>943</v>
      </c>
      <c r="AA32" s="1"/>
      <c r="AB32" s="1">
        <v>25</v>
      </c>
      <c r="AC32" s="98">
        <v>225</v>
      </c>
      <c r="AD32" s="98">
        <v>239</v>
      </c>
      <c r="AE32" s="98">
        <v>275</v>
      </c>
      <c r="AF32" s="98">
        <v>291</v>
      </c>
      <c r="AG32" s="98">
        <v>299</v>
      </c>
      <c r="AH32" s="98">
        <v>882</v>
      </c>
      <c r="AI32" s="1">
        <v>25</v>
      </c>
      <c r="AJ32" s="98">
        <v>186</v>
      </c>
      <c r="AK32" s="98">
        <v>198</v>
      </c>
      <c r="AL32" s="98">
        <v>229</v>
      </c>
      <c r="AM32" s="98">
        <v>243</v>
      </c>
      <c r="AN32" s="98">
        <v>250</v>
      </c>
      <c r="AO32" s="98">
        <v>746</v>
      </c>
      <c r="AP32" s="98"/>
      <c r="AQ32" s="98">
        <v>173</v>
      </c>
      <c r="AR32" s="98">
        <v>185</v>
      </c>
      <c r="AS32" s="98">
        <v>214</v>
      </c>
      <c r="AT32" s="98">
        <v>227</v>
      </c>
      <c r="AU32" s="98">
        <v>233</v>
      </c>
      <c r="AV32" s="98">
        <v>697</v>
      </c>
      <c r="AX32" s="99">
        <f t="shared" si="15"/>
        <v>0.71784232365145229</v>
      </c>
      <c r="AY32" s="99">
        <f t="shared" si="16"/>
        <v>0.72265625</v>
      </c>
      <c r="AZ32" s="99">
        <f t="shared" si="17"/>
        <v>0.72789115646258506</v>
      </c>
      <c r="BA32" s="99">
        <f t="shared" si="18"/>
        <v>0.72756410256410253</v>
      </c>
      <c r="BB32" s="99">
        <f t="shared" si="19"/>
        <v>0.72812500000000002</v>
      </c>
      <c r="BC32" s="99">
        <f t="shared" si="20"/>
        <v>0.73913043478260865</v>
      </c>
      <c r="BE32" s="98">
        <f t="shared" si="21"/>
        <v>55</v>
      </c>
      <c r="BF32" s="98">
        <f t="shared" si="22"/>
        <v>58</v>
      </c>
      <c r="BG32" s="98">
        <f t="shared" si="23"/>
        <v>65</v>
      </c>
      <c r="BH32" s="98">
        <f t="shared" si="24"/>
        <v>69</v>
      </c>
      <c r="BI32" s="98">
        <f t="shared" si="25"/>
        <v>70</v>
      </c>
      <c r="BJ32" s="98">
        <f t="shared" si="26"/>
        <v>197</v>
      </c>
    </row>
    <row r="33" spans="1:62" ht="12.75" customHeight="1" x14ac:dyDescent="0.3">
      <c r="A33" s="157"/>
      <c r="B33" s="155"/>
      <c r="C33" s="43">
        <v>26</v>
      </c>
      <c r="D33" s="61">
        <f t="shared" si="8"/>
        <v>318.33000000000004</v>
      </c>
      <c r="E33" s="61">
        <f t="shared" si="0"/>
        <v>339.29</v>
      </c>
      <c r="F33" s="61">
        <f t="shared" si="1"/>
        <v>390.38</v>
      </c>
      <c r="G33" s="61">
        <f t="shared" si="2"/>
        <v>415.27000000000004</v>
      </c>
      <c r="H33" s="61">
        <f t="shared" si="3"/>
        <v>424.44</v>
      </c>
      <c r="I33" s="61">
        <f t="shared" si="4"/>
        <v>1247.1200000000001</v>
      </c>
      <c r="J33" s="43">
        <v>26</v>
      </c>
      <c r="K33" s="8"/>
      <c r="L33" s="8"/>
      <c r="M33" s="1">
        <v>26</v>
      </c>
      <c r="N33" s="104">
        <v>243</v>
      </c>
      <c r="O33" s="104">
        <v>259</v>
      </c>
      <c r="P33" s="104">
        <v>298</v>
      </c>
      <c r="Q33" s="104">
        <v>317</v>
      </c>
      <c r="R33" s="104">
        <v>324</v>
      </c>
      <c r="S33" s="104">
        <v>952</v>
      </c>
      <c r="T33" s="1"/>
      <c r="U33" s="98">
        <f t="shared" si="9"/>
        <v>243</v>
      </c>
      <c r="V33" s="98">
        <f t="shared" si="10"/>
        <v>259</v>
      </c>
      <c r="W33" s="98">
        <f t="shared" si="11"/>
        <v>298</v>
      </c>
      <c r="X33" s="98">
        <f t="shared" si="12"/>
        <v>317</v>
      </c>
      <c r="Y33" s="98">
        <f t="shared" si="13"/>
        <v>324</v>
      </c>
      <c r="Z33" s="98">
        <f t="shared" si="14"/>
        <v>952</v>
      </c>
      <c r="AA33" s="1"/>
      <c r="AB33" s="1">
        <v>26</v>
      </c>
      <c r="AC33" s="98">
        <v>227</v>
      </c>
      <c r="AD33" s="98">
        <v>242</v>
      </c>
      <c r="AE33" s="98">
        <v>278</v>
      </c>
      <c r="AF33" s="98">
        <v>296</v>
      </c>
      <c r="AG33" s="98">
        <v>303</v>
      </c>
      <c r="AH33" s="98">
        <v>890</v>
      </c>
      <c r="AI33" s="1">
        <v>26</v>
      </c>
      <c r="AJ33" s="98">
        <v>188</v>
      </c>
      <c r="AK33" s="98">
        <v>201</v>
      </c>
      <c r="AL33" s="98">
        <v>232</v>
      </c>
      <c r="AM33" s="98">
        <v>247</v>
      </c>
      <c r="AN33" s="98">
        <v>253</v>
      </c>
      <c r="AO33" s="98">
        <v>753</v>
      </c>
      <c r="AP33" s="98"/>
      <c r="AQ33" s="98">
        <v>175</v>
      </c>
      <c r="AR33" s="98">
        <v>187</v>
      </c>
      <c r="AS33" s="98">
        <v>216</v>
      </c>
      <c r="AT33" s="98">
        <v>230</v>
      </c>
      <c r="AU33" s="98">
        <v>236</v>
      </c>
      <c r="AV33" s="98">
        <v>703</v>
      </c>
      <c r="AX33" s="99">
        <f t="shared" si="15"/>
        <v>0.72016460905349799</v>
      </c>
      <c r="AY33" s="99">
        <f t="shared" si="16"/>
        <v>0.72200772200772201</v>
      </c>
      <c r="AZ33" s="99">
        <f t="shared" si="17"/>
        <v>0.72483221476510062</v>
      </c>
      <c r="BA33" s="99">
        <f t="shared" si="18"/>
        <v>0.72555205047318616</v>
      </c>
      <c r="BB33" s="99">
        <f t="shared" si="19"/>
        <v>0.72839506172839508</v>
      </c>
      <c r="BC33" s="99">
        <f t="shared" si="20"/>
        <v>0.73844537815126055</v>
      </c>
      <c r="BE33" s="98">
        <f t="shared" si="21"/>
        <v>55</v>
      </c>
      <c r="BF33" s="98">
        <f t="shared" si="22"/>
        <v>58</v>
      </c>
      <c r="BG33" s="98">
        <f t="shared" si="23"/>
        <v>66</v>
      </c>
      <c r="BH33" s="98">
        <f t="shared" si="24"/>
        <v>70</v>
      </c>
      <c r="BI33" s="98">
        <f t="shared" si="25"/>
        <v>71</v>
      </c>
      <c r="BJ33" s="98">
        <f t="shared" si="26"/>
        <v>199</v>
      </c>
    </row>
    <row r="34" spans="1:62" ht="12.75" customHeight="1" x14ac:dyDescent="0.3">
      <c r="A34" s="157"/>
      <c r="B34" s="155"/>
      <c r="C34" s="51">
        <v>27</v>
      </c>
      <c r="D34" s="60">
        <f t="shared" si="8"/>
        <v>322.26</v>
      </c>
      <c r="E34" s="60">
        <f t="shared" si="0"/>
        <v>345.84000000000003</v>
      </c>
      <c r="F34" s="60">
        <f t="shared" si="1"/>
        <v>396.93</v>
      </c>
      <c r="G34" s="60">
        <f t="shared" si="2"/>
        <v>420.51</v>
      </c>
      <c r="H34" s="60">
        <f t="shared" si="3"/>
        <v>429.68</v>
      </c>
      <c r="I34" s="60">
        <f t="shared" si="4"/>
        <v>1256.29</v>
      </c>
      <c r="J34" s="51">
        <v>27</v>
      </c>
      <c r="K34" s="8"/>
      <c r="L34" s="8"/>
      <c r="M34" s="1">
        <v>27</v>
      </c>
      <c r="N34" s="104">
        <v>246</v>
      </c>
      <c r="O34" s="104">
        <v>264</v>
      </c>
      <c r="P34" s="104">
        <v>303</v>
      </c>
      <c r="Q34" s="104">
        <v>321</v>
      </c>
      <c r="R34" s="104">
        <v>328</v>
      </c>
      <c r="S34" s="104">
        <v>959</v>
      </c>
      <c r="T34" s="1"/>
      <c r="U34" s="98">
        <f t="shared" si="9"/>
        <v>246</v>
      </c>
      <c r="V34" s="98">
        <f t="shared" si="10"/>
        <v>264</v>
      </c>
      <c r="W34" s="98">
        <f t="shared" si="11"/>
        <v>303</v>
      </c>
      <c r="X34" s="98">
        <f t="shared" si="12"/>
        <v>321</v>
      </c>
      <c r="Y34" s="98">
        <f t="shared" si="13"/>
        <v>328</v>
      </c>
      <c r="Z34" s="98">
        <f t="shared" si="14"/>
        <v>959</v>
      </c>
      <c r="AA34" s="1"/>
      <c r="AB34" s="1">
        <v>27</v>
      </c>
      <c r="AC34" s="98">
        <v>230</v>
      </c>
      <c r="AD34" s="98">
        <v>247</v>
      </c>
      <c r="AE34" s="98">
        <v>283</v>
      </c>
      <c r="AF34" s="98">
        <v>300</v>
      </c>
      <c r="AG34" s="98">
        <v>306</v>
      </c>
      <c r="AH34" s="98">
        <v>897</v>
      </c>
      <c r="AI34" s="1">
        <v>27</v>
      </c>
      <c r="AJ34" s="98">
        <v>190</v>
      </c>
      <c r="AK34" s="98">
        <v>205</v>
      </c>
      <c r="AL34" s="98">
        <v>236</v>
      </c>
      <c r="AM34" s="98">
        <v>251</v>
      </c>
      <c r="AN34" s="98">
        <v>256</v>
      </c>
      <c r="AO34" s="98">
        <v>759</v>
      </c>
      <c r="AP34" s="98"/>
      <c r="AQ34" s="98">
        <v>177</v>
      </c>
      <c r="AR34" s="98">
        <v>191</v>
      </c>
      <c r="AS34" s="98">
        <v>220</v>
      </c>
      <c r="AT34" s="98">
        <v>234</v>
      </c>
      <c r="AU34" s="98">
        <v>239</v>
      </c>
      <c r="AV34" s="98">
        <v>709</v>
      </c>
      <c r="AX34" s="99">
        <f t="shared" si="15"/>
        <v>0.71951219512195119</v>
      </c>
      <c r="AY34" s="99">
        <f t="shared" si="16"/>
        <v>0.72348484848484851</v>
      </c>
      <c r="AZ34" s="99">
        <f t="shared" si="17"/>
        <v>0.72607260726072609</v>
      </c>
      <c r="BA34" s="99">
        <f t="shared" si="18"/>
        <v>0.7289719626168224</v>
      </c>
      <c r="BB34" s="99">
        <f t="shared" si="19"/>
        <v>0.72865853658536583</v>
      </c>
      <c r="BC34" s="99">
        <f t="shared" si="20"/>
        <v>0.73931178310740353</v>
      </c>
      <c r="BE34" s="98">
        <f t="shared" si="21"/>
        <v>56</v>
      </c>
      <c r="BF34" s="98">
        <f t="shared" si="22"/>
        <v>59</v>
      </c>
      <c r="BG34" s="98">
        <f t="shared" si="23"/>
        <v>67</v>
      </c>
      <c r="BH34" s="98">
        <f t="shared" si="24"/>
        <v>70</v>
      </c>
      <c r="BI34" s="98">
        <f t="shared" si="25"/>
        <v>72</v>
      </c>
      <c r="BJ34" s="98">
        <f t="shared" si="26"/>
        <v>200</v>
      </c>
    </row>
    <row r="35" spans="1:62" ht="12.75" customHeight="1" x14ac:dyDescent="0.3">
      <c r="A35" s="157"/>
      <c r="B35" s="155"/>
      <c r="C35" s="43">
        <v>28</v>
      </c>
      <c r="D35" s="61">
        <f t="shared" si="8"/>
        <v>324.88</v>
      </c>
      <c r="E35" s="61">
        <f t="shared" si="0"/>
        <v>349.77000000000004</v>
      </c>
      <c r="F35" s="61">
        <f t="shared" si="1"/>
        <v>399.55</v>
      </c>
      <c r="G35" s="61">
        <f t="shared" si="2"/>
        <v>425.75</v>
      </c>
      <c r="H35" s="61">
        <f t="shared" si="3"/>
        <v>438.85</v>
      </c>
      <c r="I35" s="61">
        <f t="shared" si="4"/>
        <v>1270.7</v>
      </c>
      <c r="J35" s="43">
        <v>28</v>
      </c>
      <c r="K35" s="8"/>
      <c r="L35" s="8"/>
      <c r="M35" s="1">
        <v>28</v>
      </c>
      <c r="N35" s="104">
        <v>248</v>
      </c>
      <c r="O35" s="104">
        <v>267</v>
      </c>
      <c r="P35" s="104">
        <v>305</v>
      </c>
      <c r="Q35" s="104">
        <v>325</v>
      </c>
      <c r="R35" s="104">
        <v>335</v>
      </c>
      <c r="S35" s="104">
        <v>970</v>
      </c>
      <c r="T35" s="1"/>
      <c r="U35" s="98">
        <f t="shared" si="9"/>
        <v>248</v>
      </c>
      <c r="V35" s="98">
        <f t="shared" si="10"/>
        <v>267</v>
      </c>
      <c r="W35" s="98">
        <f t="shared" si="11"/>
        <v>305</v>
      </c>
      <c r="X35" s="98">
        <f t="shared" si="12"/>
        <v>325</v>
      </c>
      <c r="Y35" s="98">
        <f t="shared" si="13"/>
        <v>335</v>
      </c>
      <c r="Z35" s="98">
        <f t="shared" si="14"/>
        <v>970</v>
      </c>
      <c r="AA35" s="1"/>
      <c r="AB35" s="1">
        <v>28</v>
      </c>
      <c r="AC35" s="98">
        <v>232</v>
      </c>
      <c r="AD35" s="98">
        <v>249</v>
      </c>
      <c r="AE35" s="98">
        <v>285</v>
      </c>
      <c r="AF35" s="98">
        <v>304</v>
      </c>
      <c r="AG35" s="98">
        <v>313</v>
      </c>
      <c r="AH35" s="98">
        <v>907</v>
      </c>
      <c r="AI35" s="1">
        <v>28</v>
      </c>
      <c r="AJ35" s="98">
        <v>192</v>
      </c>
      <c r="AK35" s="98">
        <v>207</v>
      </c>
      <c r="AL35" s="98">
        <v>238</v>
      </c>
      <c r="AM35" s="98">
        <v>254</v>
      </c>
      <c r="AN35" s="98">
        <v>261</v>
      </c>
      <c r="AO35" s="98">
        <v>768</v>
      </c>
      <c r="AP35" s="98"/>
      <c r="AQ35" s="98">
        <v>179</v>
      </c>
      <c r="AR35" s="98">
        <v>193</v>
      </c>
      <c r="AS35" s="98">
        <v>222</v>
      </c>
      <c r="AT35" s="98">
        <v>237</v>
      </c>
      <c r="AU35" s="98">
        <v>243</v>
      </c>
      <c r="AV35" s="98">
        <v>717</v>
      </c>
      <c r="AX35" s="99">
        <f t="shared" si="15"/>
        <v>0.72177419354838712</v>
      </c>
      <c r="AY35" s="99">
        <f t="shared" si="16"/>
        <v>0.72284644194756553</v>
      </c>
      <c r="AZ35" s="99">
        <f t="shared" si="17"/>
        <v>0.72786885245901645</v>
      </c>
      <c r="BA35" s="99">
        <f t="shared" si="18"/>
        <v>0.72923076923076924</v>
      </c>
      <c r="BB35" s="99">
        <f t="shared" si="19"/>
        <v>0.72537313432835826</v>
      </c>
      <c r="BC35" s="99">
        <f t="shared" si="20"/>
        <v>0.7391752577319588</v>
      </c>
      <c r="BE35" s="98">
        <f t="shared" si="21"/>
        <v>56</v>
      </c>
      <c r="BF35" s="98">
        <f t="shared" si="22"/>
        <v>60</v>
      </c>
      <c r="BG35" s="98">
        <f t="shared" si="23"/>
        <v>67</v>
      </c>
      <c r="BH35" s="98">
        <f t="shared" si="24"/>
        <v>71</v>
      </c>
      <c r="BI35" s="98">
        <f t="shared" si="25"/>
        <v>74</v>
      </c>
      <c r="BJ35" s="98">
        <f t="shared" si="26"/>
        <v>202</v>
      </c>
    </row>
    <row r="36" spans="1:62" ht="12.75" customHeight="1" x14ac:dyDescent="0.3">
      <c r="A36" s="157"/>
      <c r="B36" s="155"/>
      <c r="C36" s="51">
        <v>29</v>
      </c>
      <c r="D36" s="60">
        <f t="shared" si="8"/>
        <v>328.81</v>
      </c>
      <c r="E36" s="60">
        <f t="shared" si="0"/>
        <v>352.39</v>
      </c>
      <c r="F36" s="60">
        <f t="shared" si="1"/>
        <v>404.79</v>
      </c>
      <c r="G36" s="60">
        <f t="shared" si="2"/>
        <v>430.99</v>
      </c>
      <c r="H36" s="60">
        <f t="shared" si="3"/>
        <v>444.09000000000003</v>
      </c>
      <c r="I36" s="60">
        <f t="shared" si="4"/>
        <v>1281.18</v>
      </c>
      <c r="J36" s="51">
        <v>29</v>
      </c>
      <c r="K36" s="8"/>
      <c r="L36" s="8"/>
      <c r="M36" s="1">
        <v>29</v>
      </c>
      <c r="N36" s="104">
        <v>251</v>
      </c>
      <c r="O36" s="104">
        <v>269</v>
      </c>
      <c r="P36" s="104">
        <v>309</v>
      </c>
      <c r="Q36" s="104">
        <v>329</v>
      </c>
      <c r="R36" s="104">
        <v>339</v>
      </c>
      <c r="S36" s="104">
        <v>978</v>
      </c>
      <c r="T36" s="1"/>
      <c r="U36" s="98">
        <f t="shared" si="9"/>
        <v>251</v>
      </c>
      <c r="V36" s="98">
        <f t="shared" si="10"/>
        <v>269</v>
      </c>
      <c r="W36" s="98">
        <f t="shared" si="11"/>
        <v>309</v>
      </c>
      <c r="X36" s="98">
        <f t="shared" si="12"/>
        <v>329</v>
      </c>
      <c r="Y36" s="98">
        <f t="shared" si="13"/>
        <v>339</v>
      </c>
      <c r="Z36" s="98">
        <f t="shared" si="14"/>
        <v>978</v>
      </c>
      <c r="AA36" s="1"/>
      <c r="AB36" s="1">
        <v>29</v>
      </c>
      <c r="AC36" s="98">
        <v>235</v>
      </c>
      <c r="AD36" s="98">
        <v>252</v>
      </c>
      <c r="AE36" s="98">
        <v>289</v>
      </c>
      <c r="AF36" s="98">
        <v>307</v>
      </c>
      <c r="AG36" s="98">
        <v>317</v>
      </c>
      <c r="AH36" s="98">
        <v>914</v>
      </c>
      <c r="AI36" s="1">
        <v>29</v>
      </c>
      <c r="AJ36" s="98">
        <v>195</v>
      </c>
      <c r="AK36" s="98">
        <v>209</v>
      </c>
      <c r="AL36" s="98">
        <v>241</v>
      </c>
      <c r="AM36" s="98">
        <v>256</v>
      </c>
      <c r="AN36" s="98">
        <v>264</v>
      </c>
      <c r="AO36" s="98">
        <v>774</v>
      </c>
      <c r="AP36" s="98"/>
      <c r="AQ36" s="98">
        <v>182</v>
      </c>
      <c r="AR36" s="98">
        <v>195</v>
      </c>
      <c r="AS36" s="98">
        <v>225</v>
      </c>
      <c r="AT36" s="98">
        <v>239</v>
      </c>
      <c r="AU36" s="98">
        <v>246</v>
      </c>
      <c r="AV36" s="98">
        <v>723</v>
      </c>
      <c r="AX36" s="99">
        <f t="shared" si="15"/>
        <v>0.72509960159362552</v>
      </c>
      <c r="AY36" s="99">
        <f t="shared" si="16"/>
        <v>0.72490706319702602</v>
      </c>
      <c r="AZ36" s="99">
        <f t="shared" si="17"/>
        <v>0.72815533980582525</v>
      </c>
      <c r="BA36" s="99">
        <f t="shared" si="18"/>
        <v>0.7264437689969605</v>
      </c>
      <c r="BB36" s="99">
        <f t="shared" si="19"/>
        <v>0.72566371681415931</v>
      </c>
      <c r="BC36" s="99">
        <f t="shared" si="20"/>
        <v>0.73926380368098155</v>
      </c>
      <c r="BE36" s="98">
        <f t="shared" si="21"/>
        <v>56</v>
      </c>
      <c r="BF36" s="98">
        <f t="shared" si="22"/>
        <v>60</v>
      </c>
      <c r="BG36" s="98">
        <f t="shared" si="23"/>
        <v>68</v>
      </c>
      <c r="BH36" s="98">
        <f t="shared" si="24"/>
        <v>73</v>
      </c>
      <c r="BI36" s="98">
        <f t="shared" si="25"/>
        <v>75</v>
      </c>
      <c r="BJ36" s="98">
        <f t="shared" si="26"/>
        <v>204</v>
      </c>
    </row>
    <row r="37" spans="1:62" ht="12.75" customHeight="1" x14ac:dyDescent="0.3">
      <c r="A37" s="157"/>
      <c r="B37" s="155"/>
      <c r="C37" s="43">
        <v>30</v>
      </c>
      <c r="D37" s="61">
        <f t="shared" si="8"/>
        <v>332.74</v>
      </c>
      <c r="E37" s="61">
        <f t="shared" si="0"/>
        <v>357.63</v>
      </c>
      <c r="F37" s="61">
        <f t="shared" si="1"/>
        <v>410.03000000000003</v>
      </c>
      <c r="G37" s="61">
        <f t="shared" si="2"/>
        <v>438.85</v>
      </c>
      <c r="H37" s="61">
        <f t="shared" si="3"/>
        <v>449.33000000000004</v>
      </c>
      <c r="I37" s="61">
        <f t="shared" si="4"/>
        <v>1292.97</v>
      </c>
      <c r="J37" s="43">
        <v>30</v>
      </c>
      <c r="K37" s="8"/>
      <c r="L37" s="8"/>
      <c r="M37" s="1">
        <v>30</v>
      </c>
      <c r="N37" s="104">
        <v>254</v>
      </c>
      <c r="O37" s="104">
        <v>273</v>
      </c>
      <c r="P37" s="104">
        <v>313</v>
      </c>
      <c r="Q37" s="104">
        <v>335</v>
      </c>
      <c r="R37" s="104">
        <v>343</v>
      </c>
      <c r="S37" s="104">
        <v>987</v>
      </c>
      <c r="T37" s="1"/>
      <c r="U37" s="98">
        <f t="shared" si="9"/>
        <v>254</v>
      </c>
      <c r="V37" s="98">
        <f t="shared" si="10"/>
        <v>273</v>
      </c>
      <c r="W37" s="98">
        <f t="shared" si="11"/>
        <v>313</v>
      </c>
      <c r="X37" s="98">
        <f t="shared" si="12"/>
        <v>335</v>
      </c>
      <c r="Y37" s="98">
        <f t="shared" si="13"/>
        <v>343</v>
      </c>
      <c r="Z37" s="98">
        <f t="shared" si="14"/>
        <v>987</v>
      </c>
      <c r="AA37" s="1"/>
      <c r="AB37" s="1">
        <v>30</v>
      </c>
      <c r="AC37" s="98">
        <v>238</v>
      </c>
      <c r="AD37" s="98">
        <v>255</v>
      </c>
      <c r="AE37" s="98">
        <v>292</v>
      </c>
      <c r="AF37" s="98">
        <v>313</v>
      </c>
      <c r="AG37" s="98">
        <v>320</v>
      </c>
      <c r="AH37" s="98">
        <v>922</v>
      </c>
      <c r="AI37" s="1">
        <v>30</v>
      </c>
      <c r="AJ37" s="98">
        <v>197</v>
      </c>
      <c r="AK37" s="98">
        <v>212</v>
      </c>
      <c r="AL37" s="98">
        <v>244</v>
      </c>
      <c r="AM37" s="98">
        <v>261</v>
      </c>
      <c r="AN37" s="98">
        <v>267</v>
      </c>
      <c r="AO37" s="98">
        <v>781</v>
      </c>
      <c r="AP37" s="98"/>
      <c r="AQ37" s="98">
        <v>184</v>
      </c>
      <c r="AR37" s="98">
        <v>198</v>
      </c>
      <c r="AS37" s="98">
        <v>228</v>
      </c>
      <c r="AT37" s="98">
        <v>243</v>
      </c>
      <c r="AU37" s="98">
        <v>249</v>
      </c>
      <c r="AV37" s="98">
        <v>729</v>
      </c>
      <c r="AX37" s="99">
        <f t="shared" si="15"/>
        <v>0.72440944881889768</v>
      </c>
      <c r="AY37" s="99">
        <f t="shared" si="16"/>
        <v>0.72527472527472525</v>
      </c>
      <c r="AZ37" s="99">
        <f t="shared" si="17"/>
        <v>0.72843450479233229</v>
      </c>
      <c r="BA37" s="99">
        <f t="shared" si="18"/>
        <v>0.72537313432835826</v>
      </c>
      <c r="BB37" s="99">
        <f t="shared" si="19"/>
        <v>0.72594752186588918</v>
      </c>
      <c r="BC37" s="99">
        <f t="shared" si="20"/>
        <v>0.73860182370820671</v>
      </c>
      <c r="BE37" s="98">
        <f t="shared" si="21"/>
        <v>57</v>
      </c>
      <c r="BF37" s="98">
        <f t="shared" si="22"/>
        <v>61</v>
      </c>
      <c r="BG37" s="98">
        <f t="shared" si="23"/>
        <v>69</v>
      </c>
      <c r="BH37" s="98">
        <f t="shared" si="24"/>
        <v>74</v>
      </c>
      <c r="BI37" s="98">
        <f t="shared" si="25"/>
        <v>76</v>
      </c>
      <c r="BJ37" s="98">
        <f t="shared" si="26"/>
        <v>206</v>
      </c>
    </row>
    <row r="38" spans="1:62" ht="12.75" customHeight="1" x14ac:dyDescent="0.3">
      <c r="A38" s="157"/>
      <c r="B38" s="155"/>
      <c r="C38" s="51">
        <v>31</v>
      </c>
      <c r="D38" s="60">
        <f t="shared" si="8"/>
        <v>337.98</v>
      </c>
      <c r="E38" s="60">
        <f t="shared" si="0"/>
        <v>361.56</v>
      </c>
      <c r="F38" s="60">
        <f t="shared" si="1"/>
        <v>416.58000000000004</v>
      </c>
      <c r="G38" s="60">
        <f t="shared" si="2"/>
        <v>442.78000000000003</v>
      </c>
      <c r="H38" s="60">
        <f t="shared" si="3"/>
        <v>453.26</v>
      </c>
      <c r="I38" s="60">
        <f t="shared" si="4"/>
        <v>1306.0700000000002</v>
      </c>
      <c r="J38" s="51">
        <v>31</v>
      </c>
      <c r="K38" s="8"/>
      <c r="L38" s="8"/>
      <c r="M38" s="1">
        <v>31</v>
      </c>
      <c r="N38" s="104">
        <v>258</v>
      </c>
      <c r="O38" s="104">
        <v>276</v>
      </c>
      <c r="P38" s="104">
        <v>318</v>
      </c>
      <c r="Q38" s="104">
        <v>338</v>
      </c>
      <c r="R38" s="104">
        <v>346</v>
      </c>
      <c r="S38" s="104">
        <v>997</v>
      </c>
      <c r="T38" s="1"/>
      <c r="U38" s="98">
        <f t="shared" si="9"/>
        <v>258</v>
      </c>
      <c r="V38" s="98">
        <f t="shared" si="10"/>
        <v>276</v>
      </c>
      <c r="W38" s="98">
        <f t="shared" si="11"/>
        <v>318</v>
      </c>
      <c r="X38" s="98">
        <f t="shared" si="12"/>
        <v>338</v>
      </c>
      <c r="Y38" s="98">
        <f t="shared" si="13"/>
        <v>346</v>
      </c>
      <c r="Z38" s="98">
        <f t="shared" si="14"/>
        <v>997</v>
      </c>
      <c r="AA38" s="1"/>
      <c r="AB38" s="1">
        <v>31</v>
      </c>
      <c r="AC38" s="98">
        <v>241</v>
      </c>
      <c r="AD38" s="98">
        <v>258</v>
      </c>
      <c r="AE38" s="98">
        <v>297</v>
      </c>
      <c r="AF38" s="98">
        <v>316</v>
      </c>
      <c r="AG38" s="98">
        <v>324</v>
      </c>
      <c r="AH38" s="98">
        <v>931</v>
      </c>
      <c r="AI38" s="1">
        <v>31</v>
      </c>
      <c r="AJ38" s="98">
        <v>200</v>
      </c>
      <c r="AK38" s="98">
        <v>214</v>
      </c>
      <c r="AL38" s="98">
        <v>248</v>
      </c>
      <c r="AM38" s="98">
        <v>263</v>
      </c>
      <c r="AN38" s="98">
        <v>270</v>
      </c>
      <c r="AO38" s="98">
        <v>789</v>
      </c>
      <c r="AP38" s="98"/>
      <c r="AQ38" s="98">
        <v>186</v>
      </c>
      <c r="AR38" s="98">
        <v>200</v>
      </c>
      <c r="AS38" s="98">
        <v>231</v>
      </c>
      <c r="AT38" s="98">
        <v>245</v>
      </c>
      <c r="AU38" s="98">
        <v>252</v>
      </c>
      <c r="AV38" s="98">
        <v>737</v>
      </c>
      <c r="AX38" s="99">
        <f t="shared" si="15"/>
        <v>0.72093023255813948</v>
      </c>
      <c r="AY38" s="99">
        <f t="shared" si="16"/>
        <v>0.72463768115942029</v>
      </c>
      <c r="AZ38" s="99">
        <f t="shared" si="17"/>
        <v>0.72641509433962259</v>
      </c>
      <c r="BA38" s="99">
        <f t="shared" si="18"/>
        <v>0.7248520710059172</v>
      </c>
      <c r="BB38" s="99">
        <f t="shared" si="19"/>
        <v>0.72832369942196529</v>
      </c>
      <c r="BC38" s="99">
        <f t="shared" si="20"/>
        <v>0.73921765295887665</v>
      </c>
      <c r="BE38" s="98">
        <f t="shared" si="21"/>
        <v>58</v>
      </c>
      <c r="BF38" s="98">
        <f t="shared" si="22"/>
        <v>62</v>
      </c>
      <c r="BG38" s="98">
        <f t="shared" si="23"/>
        <v>70</v>
      </c>
      <c r="BH38" s="98">
        <f t="shared" si="24"/>
        <v>75</v>
      </c>
      <c r="BI38" s="98">
        <f t="shared" si="25"/>
        <v>76</v>
      </c>
      <c r="BJ38" s="98">
        <f t="shared" si="26"/>
        <v>208</v>
      </c>
    </row>
    <row r="39" spans="1:62" ht="12.75" customHeight="1" x14ac:dyDescent="0.3">
      <c r="A39" s="157"/>
      <c r="B39" s="155"/>
      <c r="C39" s="43">
        <v>32</v>
      </c>
      <c r="D39" s="61">
        <f t="shared" si="8"/>
        <v>341.91</v>
      </c>
      <c r="E39" s="61">
        <f t="shared" si="0"/>
        <v>368.11</v>
      </c>
      <c r="F39" s="61">
        <f t="shared" si="1"/>
        <v>423.13</v>
      </c>
      <c r="G39" s="61">
        <f t="shared" si="2"/>
        <v>446.71000000000004</v>
      </c>
      <c r="H39" s="61">
        <f t="shared" si="3"/>
        <v>459.81</v>
      </c>
      <c r="I39" s="61">
        <f t="shared" si="4"/>
        <v>1316.55</v>
      </c>
      <c r="J39" s="43">
        <v>32</v>
      </c>
      <c r="K39" s="8"/>
      <c r="L39" s="8"/>
      <c r="M39" s="1">
        <v>32</v>
      </c>
      <c r="N39" s="104">
        <v>261</v>
      </c>
      <c r="O39" s="104">
        <v>281</v>
      </c>
      <c r="P39" s="104">
        <v>323</v>
      </c>
      <c r="Q39" s="104">
        <v>341</v>
      </c>
      <c r="R39" s="104">
        <v>351</v>
      </c>
      <c r="S39" s="104">
        <v>1005</v>
      </c>
      <c r="T39" s="1"/>
      <c r="U39" s="98">
        <f t="shared" si="9"/>
        <v>261</v>
      </c>
      <c r="V39" s="98">
        <f t="shared" si="10"/>
        <v>281</v>
      </c>
      <c r="W39" s="98">
        <f t="shared" si="11"/>
        <v>323</v>
      </c>
      <c r="X39" s="98">
        <f t="shared" si="12"/>
        <v>341</v>
      </c>
      <c r="Y39" s="98">
        <f t="shared" si="13"/>
        <v>351</v>
      </c>
      <c r="Z39" s="98">
        <f t="shared" si="14"/>
        <v>1005</v>
      </c>
      <c r="AA39" s="1"/>
      <c r="AB39" s="1">
        <v>32</v>
      </c>
      <c r="AC39" s="98">
        <v>244</v>
      </c>
      <c r="AD39" s="98">
        <v>262</v>
      </c>
      <c r="AE39" s="98">
        <v>302</v>
      </c>
      <c r="AF39" s="98">
        <v>319</v>
      </c>
      <c r="AG39" s="98">
        <v>328</v>
      </c>
      <c r="AH39" s="98">
        <v>940</v>
      </c>
      <c r="AI39" s="1">
        <v>32</v>
      </c>
      <c r="AJ39" s="98">
        <v>202</v>
      </c>
      <c r="AK39" s="98">
        <v>218</v>
      </c>
      <c r="AL39" s="98">
        <v>252</v>
      </c>
      <c r="AM39" s="98">
        <v>266</v>
      </c>
      <c r="AN39" s="98">
        <v>274</v>
      </c>
      <c r="AO39" s="98">
        <v>796</v>
      </c>
      <c r="AP39" s="98"/>
      <c r="AQ39" s="98">
        <v>188</v>
      </c>
      <c r="AR39" s="98">
        <v>203</v>
      </c>
      <c r="AS39" s="98">
        <v>235</v>
      </c>
      <c r="AT39" s="98">
        <v>248</v>
      </c>
      <c r="AU39" s="98">
        <v>256</v>
      </c>
      <c r="AV39" s="98">
        <v>743</v>
      </c>
      <c r="AX39" s="99">
        <f t="shared" si="15"/>
        <v>0.72030651340996166</v>
      </c>
      <c r="AY39" s="99">
        <f t="shared" si="16"/>
        <v>0.72241992882562278</v>
      </c>
      <c r="AZ39" s="99">
        <f t="shared" si="17"/>
        <v>0.72755417956656343</v>
      </c>
      <c r="BA39" s="99">
        <f t="shared" si="18"/>
        <v>0.72727272727272729</v>
      </c>
      <c r="BB39" s="99">
        <f t="shared" si="19"/>
        <v>0.72934472934472938</v>
      </c>
      <c r="BC39" s="99">
        <f t="shared" si="20"/>
        <v>0.73930348258706469</v>
      </c>
      <c r="BE39" s="98">
        <f t="shared" si="21"/>
        <v>59</v>
      </c>
      <c r="BF39" s="98">
        <f t="shared" si="22"/>
        <v>63</v>
      </c>
      <c r="BG39" s="98">
        <f t="shared" si="23"/>
        <v>71</v>
      </c>
      <c r="BH39" s="98">
        <f t="shared" si="24"/>
        <v>75</v>
      </c>
      <c r="BI39" s="98">
        <f t="shared" si="25"/>
        <v>77</v>
      </c>
      <c r="BJ39" s="98">
        <f t="shared" si="26"/>
        <v>209</v>
      </c>
    </row>
    <row r="40" spans="1:62" ht="12.75" customHeight="1" x14ac:dyDescent="0.3">
      <c r="A40" s="157"/>
      <c r="B40" s="155"/>
      <c r="C40" s="51">
        <v>33</v>
      </c>
      <c r="D40" s="60">
        <f t="shared" si="8"/>
        <v>345.84000000000003</v>
      </c>
      <c r="E40" s="60">
        <f t="shared" si="0"/>
        <v>370.73</v>
      </c>
      <c r="F40" s="60">
        <f t="shared" si="1"/>
        <v>425.75</v>
      </c>
      <c r="G40" s="60">
        <f t="shared" si="2"/>
        <v>451.95000000000005</v>
      </c>
      <c r="H40" s="60">
        <f t="shared" si="3"/>
        <v>466.36</v>
      </c>
      <c r="I40" s="60">
        <f t="shared" si="4"/>
        <v>1328.3400000000001</v>
      </c>
      <c r="J40" s="51">
        <v>33</v>
      </c>
      <c r="K40" s="8"/>
      <c r="L40" s="8"/>
      <c r="M40" s="1">
        <v>33</v>
      </c>
      <c r="N40" s="104">
        <v>264</v>
      </c>
      <c r="O40" s="104">
        <v>283</v>
      </c>
      <c r="P40" s="104">
        <v>325</v>
      </c>
      <c r="Q40" s="104">
        <v>345</v>
      </c>
      <c r="R40" s="104">
        <v>356</v>
      </c>
      <c r="S40" s="104">
        <v>1014</v>
      </c>
      <c r="T40" s="1"/>
      <c r="U40" s="98">
        <f t="shared" si="9"/>
        <v>264</v>
      </c>
      <c r="V40" s="98">
        <f t="shared" si="10"/>
        <v>283</v>
      </c>
      <c r="W40" s="98">
        <f t="shared" si="11"/>
        <v>325</v>
      </c>
      <c r="X40" s="98">
        <f t="shared" si="12"/>
        <v>345</v>
      </c>
      <c r="Y40" s="98">
        <f t="shared" si="13"/>
        <v>356</v>
      </c>
      <c r="Z40" s="98">
        <f t="shared" si="14"/>
        <v>1014</v>
      </c>
      <c r="AA40" s="1"/>
      <c r="AB40" s="1">
        <v>33</v>
      </c>
      <c r="AC40" s="98">
        <v>247</v>
      </c>
      <c r="AD40" s="98">
        <v>264</v>
      </c>
      <c r="AE40" s="98">
        <v>304</v>
      </c>
      <c r="AF40" s="98">
        <v>322</v>
      </c>
      <c r="AG40" s="98">
        <v>333</v>
      </c>
      <c r="AH40" s="98">
        <v>948</v>
      </c>
      <c r="AI40" s="1">
        <v>33</v>
      </c>
      <c r="AJ40" s="98">
        <v>205</v>
      </c>
      <c r="AK40" s="98">
        <v>220</v>
      </c>
      <c r="AL40" s="98">
        <v>254</v>
      </c>
      <c r="AM40" s="98">
        <v>269</v>
      </c>
      <c r="AN40" s="98">
        <v>278</v>
      </c>
      <c r="AO40" s="98">
        <v>802</v>
      </c>
      <c r="AP40" s="98"/>
      <c r="AQ40" s="98">
        <v>191</v>
      </c>
      <c r="AR40" s="98">
        <v>205</v>
      </c>
      <c r="AS40" s="98">
        <v>237</v>
      </c>
      <c r="AT40" s="98">
        <v>251</v>
      </c>
      <c r="AU40" s="98">
        <v>259</v>
      </c>
      <c r="AV40" s="98">
        <v>749</v>
      </c>
      <c r="AX40" s="99">
        <f t="shared" si="15"/>
        <v>0.72348484848484851</v>
      </c>
      <c r="AY40" s="99">
        <f t="shared" si="16"/>
        <v>0.72438162544169615</v>
      </c>
      <c r="AZ40" s="99">
        <f t="shared" si="17"/>
        <v>0.72923076923076924</v>
      </c>
      <c r="BA40" s="99">
        <f t="shared" si="18"/>
        <v>0.72753623188405792</v>
      </c>
      <c r="BB40" s="99">
        <f t="shared" si="19"/>
        <v>0.72752808988764039</v>
      </c>
      <c r="BC40" s="99">
        <f t="shared" si="20"/>
        <v>0.73865877712031558</v>
      </c>
      <c r="BE40" s="98">
        <f t="shared" si="21"/>
        <v>59</v>
      </c>
      <c r="BF40" s="98">
        <f t="shared" si="22"/>
        <v>63</v>
      </c>
      <c r="BG40" s="98">
        <f t="shared" si="23"/>
        <v>71</v>
      </c>
      <c r="BH40" s="98">
        <f t="shared" si="24"/>
        <v>76</v>
      </c>
      <c r="BI40" s="98">
        <f t="shared" si="25"/>
        <v>78</v>
      </c>
      <c r="BJ40" s="98">
        <f t="shared" si="26"/>
        <v>212</v>
      </c>
    </row>
    <row r="41" spans="1:62" ht="12.75" customHeight="1" x14ac:dyDescent="0.3">
      <c r="A41" s="157"/>
      <c r="B41" s="155"/>
      <c r="C41" s="43">
        <v>34</v>
      </c>
      <c r="D41" s="61">
        <f t="shared" si="8"/>
        <v>349.77000000000004</v>
      </c>
      <c r="E41" s="61">
        <f t="shared" si="0"/>
        <v>375.97</v>
      </c>
      <c r="F41" s="61">
        <f t="shared" si="1"/>
        <v>432.3</v>
      </c>
      <c r="G41" s="61">
        <f t="shared" si="2"/>
        <v>458.5</v>
      </c>
      <c r="H41" s="61">
        <f t="shared" si="3"/>
        <v>471.6</v>
      </c>
      <c r="I41" s="61">
        <f t="shared" si="4"/>
        <v>1340.13</v>
      </c>
      <c r="J41" s="43">
        <v>34</v>
      </c>
      <c r="K41" s="8"/>
      <c r="L41" s="8"/>
      <c r="M41" s="1">
        <v>34</v>
      </c>
      <c r="N41" s="104">
        <v>267</v>
      </c>
      <c r="O41" s="104">
        <v>287</v>
      </c>
      <c r="P41" s="104">
        <v>330</v>
      </c>
      <c r="Q41" s="104">
        <v>350</v>
      </c>
      <c r="R41" s="104">
        <v>360</v>
      </c>
      <c r="S41" s="104">
        <v>1023</v>
      </c>
      <c r="T41" s="1"/>
      <c r="U41" s="98">
        <f t="shared" si="9"/>
        <v>267</v>
      </c>
      <c r="V41" s="98">
        <f t="shared" si="10"/>
        <v>287</v>
      </c>
      <c r="W41" s="98">
        <f t="shared" si="11"/>
        <v>330</v>
      </c>
      <c r="X41" s="98">
        <f t="shared" si="12"/>
        <v>350</v>
      </c>
      <c r="Y41" s="98">
        <f t="shared" si="13"/>
        <v>360</v>
      </c>
      <c r="Z41" s="98">
        <f t="shared" si="14"/>
        <v>1023</v>
      </c>
      <c r="AA41" s="1"/>
      <c r="AB41" s="1">
        <v>34</v>
      </c>
      <c r="AC41" s="98">
        <v>249</v>
      </c>
      <c r="AD41" s="98">
        <v>268</v>
      </c>
      <c r="AE41" s="98">
        <v>309</v>
      </c>
      <c r="AF41" s="98">
        <v>327</v>
      </c>
      <c r="AG41" s="98">
        <v>336</v>
      </c>
      <c r="AH41" s="98">
        <v>956</v>
      </c>
      <c r="AI41" s="1">
        <v>34</v>
      </c>
      <c r="AJ41" s="98">
        <v>207</v>
      </c>
      <c r="AK41" s="98">
        <v>223</v>
      </c>
      <c r="AL41" s="98">
        <v>257</v>
      </c>
      <c r="AM41" s="98">
        <v>273</v>
      </c>
      <c r="AN41" s="98">
        <v>281</v>
      </c>
      <c r="AO41" s="98">
        <v>809</v>
      </c>
      <c r="AP41" s="98"/>
      <c r="AQ41" s="98">
        <v>193</v>
      </c>
      <c r="AR41" s="98">
        <v>208</v>
      </c>
      <c r="AS41" s="98">
        <v>240</v>
      </c>
      <c r="AT41" s="98">
        <v>255</v>
      </c>
      <c r="AU41" s="98">
        <v>262</v>
      </c>
      <c r="AV41" s="98">
        <v>756</v>
      </c>
      <c r="AX41" s="99">
        <f t="shared" si="15"/>
        <v>0.72284644194756553</v>
      </c>
      <c r="AY41" s="99">
        <f t="shared" si="16"/>
        <v>0.72473867595818819</v>
      </c>
      <c r="AZ41" s="99">
        <f t="shared" si="17"/>
        <v>0.72727272727272729</v>
      </c>
      <c r="BA41" s="99">
        <f t="shared" si="18"/>
        <v>0.72857142857142854</v>
      </c>
      <c r="BB41" s="99">
        <f t="shared" si="19"/>
        <v>0.72777777777777775</v>
      </c>
      <c r="BC41" s="99">
        <f t="shared" si="20"/>
        <v>0.73900293255131966</v>
      </c>
      <c r="BE41" s="98">
        <f t="shared" si="21"/>
        <v>60</v>
      </c>
      <c r="BF41" s="98">
        <f t="shared" si="22"/>
        <v>64</v>
      </c>
      <c r="BG41" s="98">
        <f t="shared" si="23"/>
        <v>73</v>
      </c>
      <c r="BH41" s="98">
        <f t="shared" si="24"/>
        <v>77</v>
      </c>
      <c r="BI41" s="98">
        <f t="shared" si="25"/>
        <v>79</v>
      </c>
      <c r="BJ41" s="98">
        <f t="shared" si="26"/>
        <v>214</v>
      </c>
    </row>
    <row r="42" spans="1:62" ht="12.75" customHeight="1" x14ac:dyDescent="0.3">
      <c r="A42" s="157"/>
      <c r="B42" s="155"/>
      <c r="C42" s="51">
        <v>35</v>
      </c>
      <c r="D42" s="60">
        <f t="shared" si="8"/>
        <v>352.39</v>
      </c>
      <c r="E42" s="60">
        <f t="shared" si="0"/>
        <v>382.52000000000004</v>
      </c>
      <c r="F42" s="60">
        <f t="shared" si="1"/>
        <v>438.85</v>
      </c>
      <c r="G42" s="60">
        <f t="shared" si="2"/>
        <v>465.05</v>
      </c>
      <c r="H42" s="60">
        <f t="shared" si="3"/>
        <v>478.15000000000003</v>
      </c>
      <c r="I42" s="60">
        <f t="shared" si="4"/>
        <v>1353.23</v>
      </c>
      <c r="J42" s="51">
        <v>35</v>
      </c>
      <c r="K42" s="8"/>
      <c r="L42" s="8"/>
      <c r="M42" s="1">
        <v>35</v>
      </c>
      <c r="N42" s="104">
        <v>269</v>
      </c>
      <c r="O42" s="104">
        <v>292</v>
      </c>
      <c r="P42" s="104">
        <v>335</v>
      </c>
      <c r="Q42" s="104">
        <v>355</v>
      </c>
      <c r="R42" s="104">
        <v>365</v>
      </c>
      <c r="S42" s="104">
        <v>1033</v>
      </c>
      <c r="T42" s="1"/>
      <c r="U42" s="98">
        <f t="shared" si="9"/>
        <v>269</v>
      </c>
      <c r="V42" s="98">
        <f t="shared" si="10"/>
        <v>292</v>
      </c>
      <c r="W42" s="98">
        <f t="shared" si="11"/>
        <v>335</v>
      </c>
      <c r="X42" s="98">
        <f t="shared" si="12"/>
        <v>355</v>
      </c>
      <c r="Y42" s="98">
        <f t="shared" si="13"/>
        <v>365</v>
      </c>
      <c r="Z42" s="98">
        <f t="shared" si="14"/>
        <v>1033</v>
      </c>
      <c r="AA42" s="1"/>
      <c r="AB42" s="1">
        <v>35</v>
      </c>
      <c r="AC42" s="98">
        <v>252</v>
      </c>
      <c r="AD42" s="98">
        <v>273</v>
      </c>
      <c r="AE42" s="98">
        <v>313</v>
      </c>
      <c r="AF42" s="98">
        <v>332</v>
      </c>
      <c r="AG42" s="98">
        <v>341</v>
      </c>
      <c r="AH42" s="98">
        <v>965</v>
      </c>
      <c r="AI42" s="1">
        <v>35</v>
      </c>
      <c r="AJ42" s="98">
        <v>209</v>
      </c>
      <c r="AK42" s="98">
        <v>227</v>
      </c>
      <c r="AL42" s="98">
        <v>261</v>
      </c>
      <c r="AM42" s="98">
        <v>277</v>
      </c>
      <c r="AN42" s="98">
        <v>285</v>
      </c>
      <c r="AO42" s="98">
        <v>817</v>
      </c>
      <c r="AP42" s="98"/>
      <c r="AQ42" s="98">
        <v>195</v>
      </c>
      <c r="AR42" s="98">
        <v>212</v>
      </c>
      <c r="AS42" s="98">
        <v>243</v>
      </c>
      <c r="AT42" s="98">
        <v>258</v>
      </c>
      <c r="AU42" s="98">
        <v>266</v>
      </c>
      <c r="AV42" s="98">
        <v>763</v>
      </c>
      <c r="AX42" s="99">
        <f t="shared" si="15"/>
        <v>0.72490706319702602</v>
      </c>
      <c r="AY42" s="99">
        <f t="shared" si="16"/>
        <v>0.72602739726027399</v>
      </c>
      <c r="AZ42" s="99">
        <f t="shared" si="17"/>
        <v>0.72537313432835826</v>
      </c>
      <c r="BA42" s="99">
        <f t="shared" si="18"/>
        <v>0.72676056338028172</v>
      </c>
      <c r="BB42" s="99">
        <f t="shared" si="19"/>
        <v>0.72876712328767124</v>
      </c>
      <c r="BC42" s="99">
        <f t="shared" si="20"/>
        <v>0.73862536302032911</v>
      </c>
      <c r="BE42" s="98">
        <f t="shared" si="21"/>
        <v>60</v>
      </c>
      <c r="BF42" s="98">
        <f t="shared" si="22"/>
        <v>65</v>
      </c>
      <c r="BG42" s="98">
        <f t="shared" si="23"/>
        <v>74</v>
      </c>
      <c r="BH42" s="98">
        <f t="shared" si="24"/>
        <v>78</v>
      </c>
      <c r="BI42" s="98">
        <f t="shared" si="25"/>
        <v>80</v>
      </c>
      <c r="BJ42" s="98">
        <f t="shared" si="26"/>
        <v>216</v>
      </c>
    </row>
    <row r="43" spans="1:62" ht="12.75" customHeight="1" x14ac:dyDescent="0.3">
      <c r="A43" s="109"/>
      <c r="B43" s="155"/>
      <c r="C43" s="43">
        <v>40</v>
      </c>
      <c r="D43" s="61">
        <f t="shared" si="8"/>
        <v>372.04</v>
      </c>
      <c r="E43" s="61">
        <f t="shared" si="0"/>
        <v>399.55</v>
      </c>
      <c r="F43" s="61">
        <f t="shared" si="1"/>
        <v>470.29</v>
      </c>
      <c r="G43" s="61">
        <f t="shared" si="2"/>
        <v>493.87</v>
      </c>
      <c r="H43" s="61">
        <f t="shared" si="3"/>
        <v>510.90000000000003</v>
      </c>
      <c r="I43" s="61">
        <f t="shared" si="4"/>
        <v>1408.25</v>
      </c>
      <c r="J43" s="43">
        <v>40</v>
      </c>
      <c r="K43" s="8"/>
      <c r="L43" s="8"/>
      <c r="M43" s="1">
        <v>40</v>
      </c>
      <c r="N43" s="104">
        <v>284</v>
      </c>
      <c r="O43" s="104">
        <v>305</v>
      </c>
      <c r="P43" s="104">
        <v>359</v>
      </c>
      <c r="Q43" s="104">
        <v>377</v>
      </c>
      <c r="R43" s="104">
        <v>390</v>
      </c>
      <c r="S43" s="104">
        <v>1075</v>
      </c>
      <c r="T43" s="1"/>
      <c r="U43" s="98">
        <f t="shared" si="9"/>
        <v>284</v>
      </c>
      <c r="V43" s="98">
        <f t="shared" si="10"/>
        <v>305</v>
      </c>
      <c r="W43" s="98">
        <f t="shared" si="11"/>
        <v>359</v>
      </c>
      <c r="X43" s="98">
        <f t="shared" si="12"/>
        <v>377</v>
      </c>
      <c r="Y43" s="98">
        <f t="shared" si="13"/>
        <v>390</v>
      </c>
      <c r="Z43" s="98">
        <f t="shared" si="14"/>
        <v>1075</v>
      </c>
      <c r="AA43" s="1"/>
      <c r="AB43" s="1">
        <v>40</v>
      </c>
      <c r="AC43" s="98">
        <v>266</v>
      </c>
      <c r="AD43" s="98">
        <v>285</v>
      </c>
      <c r="AE43" s="98">
        <v>335</v>
      </c>
      <c r="AF43" s="98">
        <v>353</v>
      </c>
      <c r="AG43" s="98">
        <v>364</v>
      </c>
      <c r="AH43" s="98">
        <v>1005</v>
      </c>
      <c r="AI43" s="1">
        <v>40</v>
      </c>
      <c r="AJ43" s="98">
        <v>221</v>
      </c>
      <c r="AK43" s="98">
        <v>238</v>
      </c>
      <c r="AL43" s="98">
        <v>280</v>
      </c>
      <c r="AM43" s="98">
        <v>295</v>
      </c>
      <c r="AN43" s="98">
        <v>305</v>
      </c>
      <c r="AO43" s="98">
        <v>851</v>
      </c>
      <c r="AP43" s="98"/>
      <c r="AQ43" s="98">
        <v>206</v>
      </c>
      <c r="AR43" s="98">
        <v>222</v>
      </c>
      <c r="AS43" s="98">
        <v>261</v>
      </c>
      <c r="AT43" s="98">
        <v>275</v>
      </c>
      <c r="AU43" s="98">
        <v>285</v>
      </c>
      <c r="AV43" s="98">
        <v>795</v>
      </c>
      <c r="AX43" s="99">
        <f t="shared" si="15"/>
        <v>0.72535211267605637</v>
      </c>
      <c r="AY43" s="99">
        <f t="shared" si="16"/>
        <v>0.72786885245901645</v>
      </c>
      <c r="AZ43" s="99">
        <f t="shared" si="17"/>
        <v>0.72701949860724235</v>
      </c>
      <c r="BA43" s="99">
        <f t="shared" si="18"/>
        <v>0.72944297082228116</v>
      </c>
      <c r="BB43" s="99">
        <f t="shared" si="19"/>
        <v>0.73076923076923073</v>
      </c>
      <c r="BC43" s="99">
        <f t="shared" si="20"/>
        <v>0.73953488372093024</v>
      </c>
      <c r="BE43" s="98">
        <f t="shared" si="21"/>
        <v>63</v>
      </c>
      <c r="BF43" s="98">
        <f t="shared" si="22"/>
        <v>67</v>
      </c>
      <c r="BG43" s="98">
        <f t="shared" si="23"/>
        <v>79</v>
      </c>
      <c r="BH43" s="98">
        <f t="shared" si="24"/>
        <v>82</v>
      </c>
      <c r="BI43" s="98">
        <f t="shared" si="25"/>
        <v>85</v>
      </c>
      <c r="BJ43" s="98">
        <f t="shared" si="26"/>
        <v>224</v>
      </c>
    </row>
    <row r="44" spans="1:62" ht="12.75" customHeight="1" x14ac:dyDescent="0.3">
      <c r="A44" s="109"/>
      <c r="B44" s="155"/>
      <c r="C44" s="51">
        <v>45</v>
      </c>
      <c r="D44" s="60">
        <f t="shared" si="8"/>
        <v>393</v>
      </c>
      <c r="E44" s="60">
        <f t="shared" si="0"/>
        <v>419.20000000000005</v>
      </c>
      <c r="F44" s="60">
        <f t="shared" si="1"/>
        <v>500.42</v>
      </c>
      <c r="G44" s="60">
        <f t="shared" si="2"/>
        <v>524</v>
      </c>
      <c r="H44" s="60">
        <f t="shared" si="3"/>
        <v>546.27</v>
      </c>
      <c r="I44" s="60">
        <f t="shared" si="4"/>
        <v>1467.2</v>
      </c>
      <c r="J44" s="51">
        <v>45</v>
      </c>
      <c r="K44" s="8"/>
      <c r="L44" s="8"/>
      <c r="M44" s="1">
        <v>45</v>
      </c>
      <c r="N44" s="104">
        <v>300</v>
      </c>
      <c r="O44" s="104">
        <v>320</v>
      </c>
      <c r="P44" s="104">
        <v>382</v>
      </c>
      <c r="Q44" s="104">
        <v>400</v>
      </c>
      <c r="R44" s="104">
        <v>417</v>
      </c>
      <c r="S44" s="104">
        <v>1120</v>
      </c>
      <c r="T44" s="1"/>
      <c r="U44" s="98">
        <f t="shared" si="9"/>
        <v>300</v>
      </c>
      <c r="V44" s="98">
        <f t="shared" si="10"/>
        <v>320</v>
      </c>
      <c r="W44" s="98">
        <f t="shared" si="11"/>
        <v>382</v>
      </c>
      <c r="X44" s="98">
        <f t="shared" si="12"/>
        <v>400</v>
      </c>
      <c r="Y44" s="98">
        <f t="shared" si="13"/>
        <v>417</v>
      </c>
      <c r="Z44" s="98">
        <f t="shared" si="14"/>
        <v>1120</v>
      </c>
      <c r="AA44" s="1"/>
      <c r="AB44" s="1">
        <v>45</v>
      </c>
      <c r="AC44" s="98">
        <v>281</v>
      </c>
      <c r="AD44" s="98">
        <v>299</v>
      </c>
      <c r="AE44" s="98">
        <v>357</v>
      </c>
      <c r="AF44" s="98">
        <v>374</v>
      </c>
      <c r="AG44" s="98">
        <v>390</v>
      </c>
      <c r="AH44" s="98">
        <v>1046</v>
      </c>
      <c r="AI44" s="1">
        <v>45</v>
      </c>
      <c r="AJ44" s="98">
        <v>234</v>
      </c>
      <c r="AK44" s="98">
        <v>250</v>
      </c>
      <c r="AL44" s="98">
        <v>299</v>
      </c>
      <c r="AM44" s="98">
        <v>313</v>
      </c>
      <c r="AN44" s="98">
        <v>327</v>
      </c>
      <c r="AO44" s="98">
        <v>886</v>
      </c>
      <c r="AP44" s="98"/>
      <c r="AQ44" s="98">
        <v>218</v>
      </c>
      <c r="AR44" s="98">
        <v>233</v>
      </c>
      <c r="AS44" s="98">
        <v>279</v>
      </c>
      <c r="AT44" s="98">
        <v>292</v>
      </c>
      <c r="AU44" s="98">
        <v>305</v>
      </c>
      <c r="AV44" s="98">
        <v>828</v>
      </c>
      <c r="AX44" s="99">
        <f t="shared" si="15"/>
        <v>0.72666666666666668</v>
      </c>
      <c r="AY44" s="99">
        <f t="shared" si="16"/>
        <v>0.72812500000000002</v>
      </c>
      <c r="AZ44" s="99">
        <f t="shared" si="17"/>
        <v>0.73036649214659688</v>
      </c>
      <c r="BA44" s="99">
        <f t="shared" si="18"/>
        <v>0.73</v>
      </c>
      <c r="BB44" s="99">
        <f t="shared" si="19"/>
        <v>0.73141486810551559</v>
      </c>
      <c r="BC44" s="99">
        <f t="shared" si="20"/>
        <v>0.73928571428571432</v>
      </c>
      <c r="BE44" s="98">
        <f t="shared" si="21"/>
        <v>66</v>
      </c>
      <c r="BF44" s="98">
        <f t="shared" si="22"/>
        <v>70</v>
      </c>
      <c r="BG44" s="98">
        <f t="shared" si="23"/>
        <v>83</v>
      </c>
      <c r="BH44" s="98">
        <f t="shared" si="24"/>
        <v>87</v>
      </c>
      <c r="BI44" s="98">
        <f t="shared" si="25"/>
        <v>90</v>
      </c>
      <c r="BJ44" s="98">
        <f t="shared" si="26"/>
        <v>234</v>
      </c>
    </row>
    <row r="45" spans="1:62" ht="12.75" customHeight="1" x14ac:dyDescent="0.3">
      <c r="A45" s="109"/>
      <c r="B45" s="155"/>
      <c r="C45" s="43">
        <v>50</v>
      </c>
      <c r="D45" s="61">
        <f t="shared" si="8"/>
        <v>415.27000000000004</v>
      </c>
      <c r="E45" s="61">
        <f t="shared" si="0"/>
        <v>4367.54</v>
      </c>
      <c r="F45" s="61">
        <f t="shared" si="1"/>
        <v>5313.3600000000006</v>
      </c>
      <c r="G45" s="61">
        <f t="shared" si="2"/>
        <v>552.82000000000005</v>
      </c>
      <c r="H45" s="61">
        <f t="shared" si="3"/>
        <v>580.33000000000004</v>
      </c>
      <c r="I45" s="61">
        <f t="shared" si="4"/>
        <v>1524.8400000000001</v>
      </c>
      <c r="J45" s="43">
        <v>50</v>
      </c>
      <c r="K45" s="8"/>
      <c r="L45" s="8"/>
      <c r="M45" s="1">
        <v>50</v>
      </c>
      <c r="N45" s="104">
        <v>317</v>
      </c>
      <c r="O45" s="104">
        <v>3334</v>
      </c>
      <c r="P45" s="104">
        <v>4056</v>
      </c>
      <c r="Q45" s="104">
        <v>422</v>
      </c>
      <c r="R45" s="104">
        <v>443</v>
      </c>
      <c r="S45" s="104">
        <v>1164</v>
      </c>
      <c r="T45" s="1"/>
      <c r="U45" s="98">
        <f t="shared" si="9"/>
        <v>317</v>
      </c>
      <c r="V45" s="98">
        <f t="shared" si="10"/>
        <v>3334</v>
      </c>
      <c r="W45" s="98">
        <f t="shared" si="11"/>
        <v>4056</v>
      </c>
      <c r="X45" s="98">
        <f t="shared" si="12"/>
        <v>422</v>
      </c>
      <c r="Y45" s="98">
        <f t="shared" si="13"/>
        <v>443</v>
      </c>
      <c r="Z45" s="98">
        <f t="shared" si="14"/>
        <v>1164</v>
      </c>
      <c r="AA45" s="1"/>
      <c r="AB45" s="1">
        <v>50</v>
      </c>
      <c r="AC45" s="98">
        <v>296</v>
      </c>
      <c r="AD45" s="98">
        <v>312</v>
      </c>
      <c r="AE45" s="98">
        <v>379</v>
      </c>
      <c r="AF45" s="98">
        <v>394</v>
      </c>
      <c r="AG45" s="98">
        <v>414</v>
      </c>
      <c r="AH45" s="98">
        <v>1088</v>
      </c>
      <c r="AI45" s="1">
        <v>50</v>
      </c>
      <c r="AJ45" s="98">
        <v>247</v>
      </c>
      <c r="AK45" s="98">
        <v>261</v>
      </c>
      <c r="AL45" s="98">
        <v>318</v>
      </c>
      <c r="AM45" s="98">
        <v>331</v>
      </c>
      <c r="AN45" s="98">
        <v>347</v>
      </c>
      <c r="AO45" s="98">
        <v>922</v>
      </c>
      <c r="AP45" s="98"/>
      <c r="AQ45" s="98">
        <v>230</v>
      </c>
      <c r="AR45" s="98">
        <v>243</v>
      </c>
      <c r="AS45" s="98">
        <v>297</v>
      </c>
      <c r="AT45" s="98">
        <v>309</v>
      </c>
      <c r="AU45" s="98">
        <v>324</v>
      </c>
      <c r="AV45" s="98">
        <v>861</v>
      </c>
      <c r="AX45" s="99">
        <f t="shared" si="15"/>
        <v>0.72555205047318616</v>
      </c>
      <c r="AY45" s="99">
        <f t="shared" si="16"/>
        <v>7.2885422915416914E-2</v>
      </c>
      <c r="AZ45" s="99">
        <f t="shared" si="17"/>
        <v>7.3224852071005916E-2</v>
      </c>
      <c r="BA45" s="99">
        <f t="shared" si="18"/>
        <v>0.73222748815165872</v>
      </c>
      <c r="BB45" s="99">
        <f t="shared" si="19"/>
        <v>0.73137697516930023</v>
      </c>
      <c r="BC45" s="99">
        <f t="shared" si="20"/>
        <v>0.73969072164948457</v>
      </c>
      <c r="BE45" s="98">
        <f t="shared" si="21"/>
        <v>70</v>
      </c>
      <c r="BF45" s="98">
        <f t="shared" si="22"/>
        <v>3073</v>
      </c>
      <c r="BG45" s="98">
        <f t="shared" si="23"/>
        <v>3738</v>
      </c>
      <c r="BH45" s="98">
        <f t="shared" si="24"/>
        <v>91</v>
      </c>
      <c r="BI45" s="98">
        <f t="shared" si="25"/>
        <v>96</v>
      </c>
      <c r="BJ45" s="98">
        <f t="shared" si="26"/>
        <v>242</v>
      </c>
    </row>
    <row r="46" spans="1:62" ht="12.75" customHeight="1" x14ac:dyDescent="0.3">
      <c r="A46" s="109"/>
      <c r="B46" s="155"/>
      <c r="C46" s="51">
        <v>55</v>
      </c>
      <c r="D46" s="60">
        <f t="shared" si="8"/>
        <v>433.61</v>
      </c>
      <c r="E46" s="60">
        <f t="shared" si="0"/>
        <v>457.19</v>
      </c>
      <c r="F46" s="60">
        <f t="shared" si="1"/>
        <v>560.68000000000006</v>
      </c>
      <c r="G46" s="60">
        <f t="shared" si="2"/>
        <v>584.26</v>
      </c>
      <c r="H46" s="60">
        <f t="shared" si="3"/>
        <v>615.70000000000005</v>
      </c>
      <c r="I46" s="60">
        <f t="shared" si="4"/>
        <v>1582.48</v>
      </c>
      <c r="J46" s="51">
        <v>55</v>
      </c>
      <c r="K46" s="8"/>
      <c r="L46" s="8"/>
      <c r="M46" s="1">
        <v>55</v>
      </c>
      <c r="N46" s="104">
        <v>331</v>
      </c>
      <c r="O46" s="104">
        <v>349</v>
      </c>
      <c r="P46" s="104">
        <v>428</v>
      </c>
      <c r="Q46" s="104">
        <v>446</v>
      </c>
      <c r="R46" s="104">
        <v>470</v>
      </c>
      <c r="S46" s="104">
        <v>1208</v>
      </c>
      <c r="T46" s="1"/>
      <c r="U46" s="98">
        <f t="shared" si="9"/>
        <v>331</v>
      </c>
      <c r="V46" s="98">
        <f t="shared" si="10"/>
        <v>349</v>
      </c>
      <c r="W46" s="98">
        <f t="shared" si="11"/>
        <v>428</v>
      </c>
      <c r="X46" s="98">
        <f t="shared" si="12"/>
        <v>446</v>
      </c>
      <c r="Y46" s="98">
        <f t="shared" si="13"/>
        <v>470</v>
      </c>
      <c r="Z46" s="98">
        <f t="shared" si="14"/>
        <v>1208</v>
      </c>
      <c r="AA46" s="1"/>
      <c r="AB46" s="1">
        <v>55</v>
      </c>
      <c r="AC46" s="98">
        <v>310</v>
      </c>
      <c r="AD46" s="98">
        <v>326</v>
      </c>
      <c r="AE46" s="98">
        <v>400</v>
      </c>
      <c r="AF46" s="98">
        <v>416</v>
      </c>
      <c r="AG46" s="98">
        <v>440</v>
      </c>
      <c r="AH46" s="98">
        <v>1129</v>
      </c>
      <c r="AI46" s="1">
        <v>55</v>
      </c>
      <c r="AJ46" s="98">
        <v>259</v>
      </c>
      <c r="AK46" s="98">
        <v>272</v>
      </c>
      <c r="AL46" s="98">
        <v>336</v>
      </c>
      <c r="AM46" s="98">
        <v>349</v>
      </c>
      <c r="AN46" s="98">
        <v>369</v>
      </c>
      <c r="AO46" s="98">
        <v>957</v>
      </c>
      <c r="AP46" s="98"/>
      <c r="AQ46" s="98">
        <v>242</v>
      </c>
      <c r="AR46" s="98">
        <v>254</v>
      </c>
      <c r="AS46" s="98">
        <v>314</v>
      </c>
      <c r="AT46" s="98">
        <v>326</v>
      </c>
      <c r="AU46" s="98">
        <v>344</v>
      </c>
      <c r="AV46" s="98">
        <v>894</v>
      </c>
      <c r="AX46" s="99">
        <f t="shared" si="15"/>
        <v>0.73111782477341392</v>
      </c>
      <c r="AY46" s="99">
        <f t="shared" si="16"/>
        <v>0.72779369627507162</v>
      </c>
      <c r="AZ46" s="99">
        <f t="shared" si="17"/>
        <v>0.73364485981308414</v>
      </c>
      <c r="BA46" s="99">
        <f t="shared" si="18"/>
        <v>0.73094170403587444</v>
      </c>
      <c r="BB46" s="99">
        <f t="shared" si="19"/>
        <v>0.73191489361702122</v>
      </c>
      <c r="BC46" s="99">
        <f t="shared" si="20"/>
        <v>0.74006622516556286</v>
      </c>
      <c r="BE46" s="98">
        <f t="shared" si="21"/>
        <v>72</v>
      </c>
      <c r="BF46" s="98">
        <f t="shared" si="22"/>
        <v>77</v>
      </c>
      <c r="BG46" s="98">
        <f t="shared" si="23"/>
        <v>92</v>
      </c>
      <c r="BH46" s="98">
        <f t="shared" si="24"/>
        <v>97</v>
      </c>
      <c r="BI46" s="98">
        <f t="shared" si="25"/>
        <v>101</v>
      </c>
      <c r="BJ46" s="98">
        <f t="shared" si="26"/>
        <v>251</v>
      </c>
    </row>
    <row r="47" spans="1:62" ht="12.75" customHeight="1" x14ac:dyDescent="0.3">
      <c r="A47" s="109"/>
      <c r="B47" s="155"/>
      <c r="C47" s="43">
        <v>60</v>
      </c>
      <c r="D47" s="61">
        <f t="shared" si="8"/>
        <v>457.19</v>
      </c>
      <c r="E47" s="61">
        <f t="shared" si="0"/>
        <v>474.22</v>
      </c>
      <c r="F47" s="61">
        <f t="shared" si="1"/>
        <v>594.74</v>
      </c>
      <c r="G47" s="61">
        <f t="shared" si="2"/>
        <v>614.39</v>
      </c>
      <c r="H47" s="61">
        <f t="shared" si="3"/>
        <v>648.45000000000005</v>
      </c>
      <c r="I47" s="61">
        <f t="shared" si="4"/>
        <v>1640.1200000000001</v>
      </c>
      <c r="J47" s="43">
        <v>60</v>
      </c>
      <c r="K47" s="8"/>
      <c r="L47" s="8"/>
      <c r="M47" s="1">
        <v>60</v>
      </c>
      <c r="N47" s="104">
        <v>349</v>
      </c>
      <c r="O47" s="104">
        <v>362</v>
      </c>
      <c r="P47" s="104">
        <v>454</v>
      </c>
      <c r="Q47" s="104">
        <v>469</v>
      </c>
      <c r="R47" s="104">
        <v>495</v>
      </c>
      <c r="S47" s="104">
        <v>1252</v>
      </c>
      <c r="T47" s="1"/>
      <c r="U47" s="98">
        <f t="shared" si="9"/>
        <v>349</v>
      </c>
      <c r="V47" s="98">
        <f t="shared" si="10"/>
        <v>362</v>
      </c>
      <c r="W47" s="98">
        <f t="shared" si="11"/>
        <v>454</v>
      </c>
      <c r="X47" s="98">
        <f t="shared" si="12"/>
        <v>469</v>
      </c>
      <c r="Y47" s="98">
        <f t="shared" si="13"/>
        <v>495</v>
      </c>
      <c r="Z47" s="98">
        <f t="shared" si="14"/>
        <v>1252</v>
      </c>
      <c r="AA47" s="1"/>
      <c r="AB47" s="1">
        <v>60</v>
      </c>
      <c r="AC47" s="98">
        <v>326</v>
      </c>
      <c r="AD47" s="98">
        <v>339</v>
      </c>
      <c r="AE47" s="98">
        <v>425</v>
      </c>
      <c r="AF47" s="98">
        <v>438</v>
      </c>
      <c r="AG47" s="98">
        <v>463</v>
      </c>
      <c r="AH47" s="98">
        <v>1170</v>
      </c>
      <c r="AI47" s="1">
        <v>60</v>
      </c>
      <c r="AJ47" s="98">
        <v>272</v>
      </c>
      <c r="AK47" s="98">
        <v>283</v>
      </c>
      <c r="AL47" s="98">
        <v>356</v>
      </c>
      <c r="AM47" s="98">
        <v>368</v>
      </c>
      <c r="AN47" s="98">
        <v>389</v>
      </c>
      <c r="AO47" s="98">
        <v>992</v>
      </c>
      <c r="AP47" s="98"/>
      <c r="AQ47" s="98">
        <v>254</v>
      </c>
      <c r="AR47" s="98">
        <v>264</v>
      </c>
      <c r="AS47" s="98">
        <v>332</v>
      </c>
      <c r="AT47" s="98">
        <v>343</v>
      </c>
      <c r="AU47" s="98">
        <v>363</v>
      </c>
      <c r="AV47" s="98">
        <v>927</v>
      </c>
      <c r="AX47" s="99">
        <f t="shared" si="15"/>
        <v>0.72779369627507162</v>
      </c>
      <c r="AY47" s="99">
        <f t="shared" si="16"/>
        <v>0.72928176795580113</v>
      </c>
      <c r="AZ47" s="99">
        <f t="shared" si="17"/>
        <v>0.7312775330396476</v>
      </c>
      <c r="BA47" s="99">
        <f t="shared" si="18"/>
        <v>0.73134328358208955</v>
      </c>
      <c r="BB47" s="99">
        <f t="shared" si="19"/>
        <v>0.73333333333333328</v>
      </c>
      <c r="BC47" s="99">
        <f t="shared" si="20"/>
        <v>0.74041533546325877</v>
      </c>
      <c r="BE47" s="98">
        <f t="shared" si="21"/>
        <v>77</v>
      </c>
      <c r="BF47" s="98">
        <f t="shared" si="22"/>
        <v>79</v>
      </c>
      <c r="BG47" s="98">
        <f t="shared" si="23"/>
        <v>98</v>
      </c>
      <c r="BH47" s="98">
        <f t="shared" si="24"/>
        <v>101</v>
      </c>
      <c r="BI47" s="98">
        <f t="shared" si="25"/>
        <v>106</v>
      </c>
      <c r="BJ47" s="98">
        <f t="shared" si="26"/>
        <v>260</v>
      </c>
    </row>
    <row r="48" spans="1:62" ht="12.75" customHeight="1" x14ac:dyDescent="0.3">
      <c r="A48" s="109"/>
      <c r="B48" s="155"/>
      <c r="C48" s="51">
        <v>65</v>
      </c>
      <c r="D48" s="60">
        <f t="shared" si="8"/>
        <v>476.84000000000003</v>
      </c>
      <c r="E48" s="60">
        <f t="shared" si="0"/>
        <v>493.87</v>
      </c>
      <c r="F48" s="60">
        <f t="shared" si="1"/>
        <v>626.18000000000006</v>
      </c>
      <c r="G48" s="60">
        <f t="shared" si="2"/>
        <v>645.83000000000004</v>
      </c>
      <c r="H48" s="60">
        <f t="shared" si="3"/>
        <v>682.51</v>
      </c>
      <c r="I48" s="60">
        <f t="shared" si="4"/>
        <v>1697.76</v>
      </c>
      <c r="J48" s="51">
        <v>65</v>
      </c>
      <c r="K48" s="8"/>
      <c r="L48" s="8"/>
      <c r="M48" s="1">
        <v>65</v>
      </c>
      <c r="N48" s="104">
        <v>364</v>
      </c>
      <c r="O48" s="104">
        <v>377</v>
      </c>
      <c r="P48" s="104">
        <v>478</v>
      </c>
      <c r="Q48" s="104">
        <v>493</v>
      </c>
      <c r="R48" s="104">
        <v>521</v>
      </c>
      <c r="S48" s="104">
        <v>1296</v>
      </c>
      <c r="T48" s="1"/>
      <c r="U48" s="98">
        <f t="shared" si="9"/>
        <v>364</v>
      </c>
      <c r="V48" s="98">
        <f t="shared" si="10"/>
        <v>377</v>
      </c>
      <c r="W48" s="98">
        <f t="shared" si="11"/>
        <v>478</v>
      </c>
      <c r="X48" s="98">
        <f t="shared" si="12"/>
        <v>493</v>
      </c>
      <c r="Y48" s="98">
        <f t="shared" si="13"/>
        <v>521</v>
      </c>
      <c r="Z48" s="98">
        <f t="shared" si="14"/>
        <v>1296</v>
      </c>
      <c r="AA48" s="1"/>
      <c r="AB48" s="1">
        <v>65</v>
      </c>
      <c r="AC48" s="98">
        <v>340</v>
      </c>
      <c r="AD48" s="98">
        <v>353</v>
      </c>
      <c r="AE48" s="98">
        <v>447</v>
      </c>
      <c r="AF48" s="98">
        <v>461</v>
      </c>
      <c r="AG48" s="98">
        <v>487</v>
      </c>
      <c r="AH48" s="98">
        <v>1211</v>
      </c>
      <c r="AI48" s="1">
        <v>65</v>
      </c>
      <c r="AJ48" s="98">
        <v>284</v>
      </c>
      <c r="AK48" s="98">
        <v>295</v>
      </c>
      <c r="AL48" s="98">
        <v>375</v>
      </c>
      <c r="AM48" s="98">
        <v>387</v>
      </c>
      <c r="AN48" s="98">
        <v>410</v>
      </c>
      <c r="AO48" s="98">
        <v>1027</v>
      </c>
      <c r="AP48" s="98"/>
      <c r="AQ48" s="98">
        <v>265</v>
      </c>
      <c r="AR48" s="98">
        <v>275</v>
      </c>
      <c r="AS48" s="98">
        <v>350</v>
      </c>
      <c r="AT48" s="98">
        <v>361</v>
      </c>
      <c r="AU48" s="98">
        <v>383</v>
      </c>
      <c r="AV48" s="98">
        <v>959</v>
      </c>
      <c r="AX48" s="99">
        <f t="shared" si="15"/>
        <v>0.72802197802197799</v>
      </c>
      <c r="AY48" s="99">
        <f t="shared" si="16"/>
        <v>0.72944297082228116</v>
      </c>
      <c r="AZ48" s="99">
        <f t="shared" si="17"/>
        <v>0.73221757322175729</v>
      </c>
      <c r="BA48" s="99">
        <f t="shared" si="18"/>
        <v>0.73225152129817439</v>
      </c>
      <c r="BB48" s="99">
        <f t="shared" si="19"/>
        <v>0.73512476007677541</v>
      </c>
      <c r="BC48" s="99">
        <f t="shared" si="20"/>
        <v>0.73996913580246915</v>
      </c>
      <c r="BE48" s="98">
        <f t="shared" si="21"/>
        <v>80</v>
      </c>
      <c r="BF48" s="98">
        <f t="shared" si="22"/>
        <v>82</v>
      </c>
      <c r="BG48" s="98">
        <f t="shared" si="23"/>
        <v>103</v>
      </c>
      <c r="BH48" s="98">
        <f t="shared" si="24"/>
        <v>106</v>
      </c>
      <c r="BI48" s="98">
        <f t="shared" si="25"/>
        <v>111</v>
      </c>
      <c r="BJ48" s="98">
        <f t="shared" si="26"/>
        <v>269</v>
      </c>
    </row>
    <row r="49" spans="1:62" ht="12.75" customHeight="1" x14ac:dyDescent="0.3">
      <c r="A49" s="109"/>
      <c r="B49" s="155"/>
      <c r="C49" s="43">
        <v>70</v>
      </c>
      <c r="D49" s="61">
        <f t="shared" si="8"/>
        <v>497.8</v>
      </c>
      <c r="E49" s="61">
        <f t="shared" si="0"/>
        <v>510.90000000000003</v>
      </c>
      <c r="F49" s="61">
        <f t="shared" si="1"/>
        <v>655</v>
      </c>
      <c r="G49" s="61">
        <f t="shared" si="2"/>
        <v>673.34</v>
      </c>
      <c r="H49" s="61">
        <f t="shared" si="3"/>
        <v>720.5</v>
      </c>
      <c r="I49" s="61">
        <f t="shared" si="4"/>
        <v>1754.0900000000001</v>
      </c>
      <c r="J49" s="43">
        <v>70</v>
      </c>
      <c r="K49" s="8"/>
      <c r="L49" s="8"/>
      <c r="M49" s="1">
        <v>70</v>
      </c>
      <c r="N49" s="104">
        <v>380</v>
      </c>
      <c r="O49" s="104">
        <v>390</v>
      </c>
      <c r="P49" s="104">
        <v>500</v>
      </c>
      <c r="Q49" s="104">
        <v>514</v>
      </c>
      <c r="R49" s="104">
        <v>550</v>
      </c>
      <c r="S49" s="104">
        <v>1339</v>
      </c>
      <c r="T49" s="1"/>
      <c r="U49" s="98">
        <f t="shared" si="9"/>
        <v>380</v>
      </c>
      <c r="V49" s="98">
        <f t="shared" si="10"/>
        <v>390</v>
      </c>
      <c r="W49" s="98">
        <f t="shared" si="11"/>
        <v>500</v>
      </c>
      <c r="X49" s="98">
        <f t="shared" si="12"/>
        <v>514</v>
      </c>
      <c r="Y49" s="98">
        <f t="shared" si="13"/>
        <v>550</v>
      </c>
      <c r="Z49" s="98">
        <f t="shared" si="14"/>
        <v>1339</v>
      </c>
      <c r="AA49" s="1"/>
      <c r="AB49" s="1">
        <v>70</v>
      </c>
      <c r="AC49" s="98">
        <v>355</v>
      </c>
      <c r="AD49" s="98">
        <v>364</v>
      </c>
      <c r="AE49" s="98">
        <v>467</v>
      </c>
      <c r="AF49" s="98">
        <v>480</v>
      </c>
      <c r="AG49" s="98">
        <v>514</v>
      </c>
      <c r="AH49" s="98">
        <v>1252</v>
      </c>
      <c r="AI49" s="1">
        <v>70</v>
      </c>
      <c r="AJ49" s="98">
        <v>297</v>
      </c>
      <c r="AK49" s="98">
        <v>305</v>
      </c>
      <c r="AL49" s="98">
        <v>393</v>
      </c>
      <c r="AM49" s="98">
        <v>404</v>
      </c>
      <c r="AN49" s="98">
        <v>432</v>
      </c>
      <c r="AO49" s="98">
        <v>1062</v>
      </c>
      <c r="AP49" s="98"/>
      <c r="AQ49" s="98">
        <v>277</v>
      </c>
      <c r="AR49" s="98">
        <v>285</v>
      </c>
      <c r="AS49" s="98">
        <v>367</v>
      </c>
      <c r="AT49" s="98">
        <v>377</v>
      </c>
      <c r="AU49" s="98">
        <v>403</v>
      </c>
      <c r="AV49" s="98">
        <v>992</v>
      </c>
      <c r="AX49" s="99">
        <f t="shared" si="15"/>
        <v>0.72894736842105268</v>
      </c>
      <c r="AY49" s="99">
        <f t="shared" si="16"/>
        <v>0.73076923076923073</v>
      </c>
      <c r="AZ49" s="99">
        <f t="shared" si="17"/>
        <v>0.73399999999999999</v>
      </c>
      <c r="BA49" s="99">
        <f t="shared" si="18"/>
        <v>0.7334630350194552</v>
      </c>
      <c r="BB49" s="99">
        <f t="shared" si="19"/>
        <v>0.73272727272727278</v>
      </c>
      <c r="BC49" s="99">
        <f t="shared" si="20"/>
        <v>0.74085138162808062</v>
      </c>
      <c r="BE49" s="98">
        <f t="shared" si="21"/>
        <v>83</v>
      </c>
      <c r="BF49" s="98">
        <f t="shared" si="22"/>
        <v>85</v>
      </c>
      <c r="BG49" s="98">
        <f t="shared" si="23"/>
        <v>107</v>
      </c>
      <c r="BH49" s="98">
        <f t="shared" si="24"/>
        <v>110</v>
      </c>
      <c r="BI49" s="98">
        <f t="shared" si="25"/>
        <v>118</v>
      </c>
      <c r="BJ49" s="98">
        <f t="shared" si="26"/>
        <v>277</v>
      </c>
    </row>
    <row r="50" spans="1:62" ht="12.75" customHeight="1" x14ac:dyDescent="0.2">
      <c r="J50" s="18"/>
      <c r="K50" s="8"/>
      <c r="L50" s="8"/>
      <c r="N50" s="98"/>
      <c r="O50" s="98"/>
      <c r="P50" s="98"/>
      <c r="Q50" s="98"/>
      <c r="R50" s="98"/>
      <c r="S50" s="98"/>
      <c r="T50" s="1"/>
      <c r="U50" s="1"/>
      <c r="V50" s="1"/>
      <c r="W50" s="1"/>
      <c r="X50" s="1"/>
      <c r="Y50" s="1"/>
      <c r="Z50" s="1"/>
      <c r="AA50" s="1"/>
      <c r="AC50" s="98"/>
      <c r="AD50" s="98"/>
      <c r="AE50" s="98"/>
      <c r="AF50" s="98"/>
      <c r="AG50" s="98"/>
      <c r="AH50" s="98"/>
      <c r="AJ50" s="98"/>
      <c r="AK50" s="98"/>
      <c r="AL50" s="98"/>
      <c r="AM50" s="98"/>
      <c r="AN50" s="98"/>
      <c r="AO50" s="98"/>
      <c r="AP50" s="98"/>
      <c r="AQ50" s="1"/>
      <c r="AR50" s="1"/>
      <c r="AS50" s="1"/>
      <c r="AT50" s="1"/>
    </row>
    <row r="51" spans="1:62" ht="12.75" customHeight="1" x14ac:dyDescent="0.2">
      <c r="A51" s="144" t="s">
        <v>16</v>
      </c>
      <c r="B51" s="144"/>
      <c r="C51" s="144"/>
      <c r="D51" s="144"/>
      <c r="E51" s="144"/>
      <c r="F51" s="144"/>
      <c r="G51" s="144"/>
      <c r="H51" s="144"/>
      <c r="I51" s="144"/>
      <c r="J51" s="144"/>
      <c r="K51" s="8"/>
      <c r="L51" s="8"/>
      <c r="N51" s="98"/>
      <c r="O51" s="98"/>
      <c r="P51" s="98"/>
      <c r="Q51" s="98"/>
      <c r="R51" s="98"/>
      <c r="S51" s="98"/>
      <c r="T51" s="1"/>
      <c r="U51" s="1"/>
      <c r="V51" s="1"/>
      <c r="W51" s="1"/>
      <c r="X51" s="1"/>
      <c r="Y51" s="1"/>
      <c r="Z51" s="1"/>
      <c r="AA51" s="1"/>
      <c r="AC51" s="98"/>
      <c r="AD51" s="98"/>
      <c r="AE51" s="98"/>
      <c r="AF51" s="98"/>
      <c r="AG51" s="98"/>
      <c r="AH51" s="98"/>
      <c r="AJ51" s="98"/>
      <c r="AK51" s="98"/>
      <c r="AL51" s="98"/>
      <c r="AM51" s="98"/>
      <c r="AN51" s="98"/>
      <c r="AO51" s="98"/>
      <c r="AP51" s="98"/>
      <c r="AQ51" s="1"/>
      <c r="AR51" s="1"/>
      <c r="AS51" s="1"/>
      <c r="AT51" s="1"/>
    </row>
    <row r="52" spans="1:62" ht="12.75" customHeight="1" x14ac:dyDescent="0.2">
      <c r="A52" s="144" t="s">
        <v>517</v>
      </c>
      <c r="B52" s="144"/>
      <c r="C52" s="144"/>
      <c r="D52" s="144"/>
      <c r="E52" s="144"/>
      <c r="F52" s="144"/>
      <c r="G52" s="144"/>
      <c r="H52" s="144"/>
      <c r="I52" s="144"/>
      <c r="J52" s="144"/>
      <c r="K52" s="8"/>
      <c r="L52" s="8"/>
      <c r="N52" s="98"/>
      <c r="O52" s="98"/>
      <c r="P52" s="98"/>
      <c r="Q52" s="98"/>
      <c r="R52" s="98"/>
      <c r="S52" s="98"/>
      <c r="T52" s="1"/>
      <c r="U52" s="1"/>
      <c r="V52" s="1"/>
      <c r="W52" s="1"/>
      <c r="X52" s="1"/>
      <c r="Y52" s="1"/>
      <c r="Z52" s="1"/>
      <c r="AA52" s="1"/>
      <c r="AC52" s="98"/>
      <c r="AD52" s="98"/>
      <c r="AE52" s="98"/>
      <c r="AF52" s="98"/>
      <c r="AG52" s="98"/>
      <c r="AH52" s="98"/>
      <c r="AJ52" s="98"/>
      <c r="AK52" s="98"/>
      <c r="AL52" s="98"/>
      <c r="AM52" s="98"/>
      <c r="AN52" s="98"/>
      <c r="AO52" s="98"/>
      <c r="AP52" s="98"/>
      <c r="AQ52" s="1"/>
      <c r="AR52" s="1"/>
      <c r="AS52" s="1"/>
      <c r="AT52" s="1"/>
    </row>
    <row r="53" spans="1:62" ht="12.75" customHeight="1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6"/>
      <c r="K53" s="8"/>
      <c r="L53" s="8"/>
      <c r="N53" s="98"/>
      <c r="O53" s="98"/>
      <c r="P53" s="98"/>
      <c r="Q53" s="98"/>
      <c r="R53" s="98"/>
      <c r="S53" s="98"/>
      <c r="T53" s="1"/>
      <c r="U53" s="1"/>
      <c r="V53" s="1"/>
      <c r="W53" s="1"/>
      <c r="X53" s="1"/>
      <c r="Y53" s="1"/>
      <c r="Z53" s="1"/>
      <c r="AA53" s="1"/>
      <c r="AC53" s="98"/>
      <c r="AD53" s="98"/>
      <c r="AE53" s="98"/>
      <c r="AF53" s="98"/>
      <c r="AG53" s="98"/>
      <c r="AH53" s="98"/>
      <c r="AJ53" s="98"/>
      <c r="AK53" s="98"/>
      <c r="AL53" s="98"/>
      <c r="AM53" s="98"/>
      <c r="AN53" s="98"/>
      <c r="AO53" s="98"/>
      <c r="AP53" s="98"/>
      <c r="AQ53" s="1"/>
      <c r="AR53" s="1"/>
      <c r="AS53" s="1"/>
      <c r="AT53" s="1"/>
    </row>
    <row r="54" spans="1:62" ht="12.75" customHeight="1" x14ac:dyDescent="0.2">
      <c r="J54" s="18"/>
      <c r="K54" s="8"/>
      <c r="L54" s="8"/>
      <c r="N54" s="98"/>
      <c r="O54" s="98"/>
      <c r="P54" s="98"/>
      <c r="Q54" s="98"/>
      <c r="R54" s="98"/>
      <c r="S54" s="98"/>
      <c r="T54" s="1"/>
      <c r="U54" s="1"/>
      <c r="V54" s="1"/>
      <c r="W54" s="1"/>
      <c r="X54" s="1"/>
      <c r="Y54" s="1"/>
      <c r="Z54" s="1"/>
      <c r="AA54" s="1"/>
      <c r="AC54" s="98"/>
      <c r="AD54" s="98"/>
      <c r="AE54" s="98"/>
      <c r="AF54" s="98"/>
      <c r="AG54" s="98"/>
      <c r="AH54" s="98"/>
      <c r="AJ54" s="98"/>
      <c r="AK54" s="98"/>
      <c r="AL54" s="98"/>
      <c r="AM54" s="98"/>
      <c r="AN54" s="98"/>
      <c r="AO54" s="98"/>
      <c r="AP54" s="98"/>
      <c r="AQ54" s="1"/>
      <c r="AR54" s="1"/>
      <c r="AS54" s="1"/>
      <c r="AT54" s="1"/>
    </row>
    <row r="55" spans="1:62" ht="12.75" customHeight="1" x14ac:dyDescent="0.2">
      <c r="J55" s="18"/>
      <c r="K55" s="8"/>
      <c r="L55" s="8"/>
      <c r="N55" s="98"/>
      <c r="O55" s="98"/>
      <c r="P55" s="98"/>
      <c r="Q55" s="98"/>
      <c r="R55" s="98"/>
      <c r="S55" s="98"/>
      <c r="T55" s="1"/>
      <c r="U55" s="1"/>
      <c r="V55" s="1"/>
      <c r="W55" s="1"/>
      <c r="X55" s="1"/>
      <c r="Y55" s="1"/>
      <c r="Z55" s="1"/>
      <c r="AA55" s="1"/>
      <c r="AC55" s="98"/>
      <c r="AD55" s="98"/>
      <c r="AE55" s="98"/>
      <c r="AF55" s="98"/>
      <c r="AG55" s="98"/>
      <c r="AH55" s="98"/>
      <c r="AJ55" s="98"/>
      <c r="AK55" s="98"/>
      <c r="AL55" s="98"/>
      <c r="AM55" s="98"/>
      <c r="AN55" s="98"/>
      <c r="AO55" s="98"/>
      <c r="AP55" s="98"/>
      <c r="AQ55" s="1"/>
      <c r="AR55" s="1"/>
      <c r="AS55" s="1"/>
      <c r="AT55" s="1"/>
    </row>
    <row r="56" spans="1:62" ht="12.75" customHeight="1" x14ac:dyDescent="0.2">
      <c r="J56" s="18"/>
      <c r="K56" s="8"/>
      <c r="L56" s="8"/>
      <c r="N56" s="98"/>
      <c r="O56" s="98"/>
      <c r="P56" s="98"/>
      <c r="Q56" s="98"/>
      <c r="R56" s="98"/>
      <c r="S56" s="98"/>
      <c r="T56" s="1"/>
      <c r="U56" s="1"/>
      <c r="V56" s="1"/>
      <c r="W56" s="1"/>
      <c r="X56" s="1"/>
      <c r="Y56" s="1"/>
      <c r="Z56" s="1"/>
      <c r="AA56" s="1"/>
      <c r="AC56" s="98"/>
      <c r="AD56" s="98"/>
      <c r="AE56" s="98"/>
      <c r="AF56" s="98"/>
      <c r="AG56" s="98"/>
      <c r="AH56" s="98"/>
      <c r="AJ56" s="98"/>
      <c r="AK56" s="98"/>
      <c r="AL56" s="98"/>
      <c r="AM56" s="98"/>
      <c r="AN56" s="98"/>
      <c r="AO56" s="98"/>
      <c r="AP56" s="98"/>
      <c r="AQ56" s="1"/>
      <c r="AR56" s="1"/>
      <c r="AS56" s="1"/>
      <c r="AT56" s="1"/>
    </row>
    <row r="57" spans="1:62" ht="12.75" customHeight="1" x14ac:dyDescent="0.2">
      <c r="J57" s="18"/>
      <c r="K57" s="8"/>
      <c r="L57" s="8"/>
      <c r="N57" s="98"/>
      <c r="O57" s="98"/>
      <c r="P57" s="98"/>
      <c r="Q57" s="98"/>
      <c r="R57" s="98"/>
      <c r="S57" s="98"/>
      <c r="T57" s="1"/>
      <c r="U57" s="1"/>
      <c r="V57" s="1"/>
      <c r="W57" s="1"/>
      <c r="X57" s="1"/>
      <c r="Y57" s="1"/>
      <c r="Z57" s="1"/>
      <c r="AA57" s="1"/>
      <c r="AC57" s="98"/>
      <c r="AD57" s="98"/>
      <c r="AE57" s="98"/>
      <c r="AF57" s="98"/>
      <c r="AG57" s="98"/>
      <c r="AH57" s="98"/>
      <c r="AJ57" s="98"/>
      <c r="AK57" s="98"/>
      <c r="AL57" s="98"/>
      <c r="AM57" s="98"/>
      <c r="AN57" s="98"/>
      <c r="AO57" s="98"/>
      <c r="AP57" s="98"/>
      <c r="AQ57" s="1"/>
      <c r="AR57" s="1"/>
      <c r="AS57" s="1"/>
      <c r="AT57" s="1"/>
    </row>
    <row r="58" spans="1:62" ht="12.75" customHeight="1" x14ac:dyDescent="0.2">
      <c r="J58" s="18"/>
      <c r="K58" s="8"/>
      <c r="L58" s="8"/>
      <c r="N58" s="98"/>
      <c r="O58" s="98"/>
      <c r="P58" s="98"/>
      <c r="Q58" s="98"/>
      <c r="R58" s="98"/>
      <c r="S58" s="98"/>
      <c r="T58" s="1"/>
      <c r="U58" s="1"/>
      <c r="V58" s="1"/>
      <c r="W58" s="1"/>
      <c r="X58" s="1"/>
      <c r="Y58" s="1"/>
      <c r="Z58" s="1"/>
      <c r="AA58" s="1"/>
      <c r="AC58" s="98"/>
      <c r="AD58" s="98"/>
      <c r="AE58" s="98"/>
      <c r="AF58" s="98"/>
      <c r="AG58" s="98"/>
      <c r="AH58" s="98"/>
      <c r="AJ58" s="98"/>
      <c r="AK58" s="98"/>
      <c r="AL58" s="98"/>
      <c r="AM58" s="98"/>
      <c r="AN58" s="98"/>
      <c r="AO58" s="98"/>
      <c r="AP58" s="98"/>
      <c r="AQ58" s="1"/>
      <c r="AR58" s="1"/>
      <c r="AS58" s="1"/>
      <c r="AT58" s="1"/>
    </row>
    <row r="59" spans="1:62" ht="12.75" customHeight="1" x14ac:dyDescent="0.2">
      <c r="J59" s="18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F59" s="1"/>
      <c r="AG59" s="1"/>
      <c r="AH59" s="1"/>
      <c r="AM59" s="1"/>
      <c r="AN59" s="1"/>
      <c r="AO59" s="1"/>
      <c r="AP59" s="1"/>
      <c r="AQ59" s="1"/>
      <c r="AR59" s="1"/>
      <c r="AS59" s="1"/>
      <c r="AT59" s="1"/>
    </row>
    <row r="60" spans="1:62" ht="12.75" customHeight="1" x14ac:dyDescent="0.2">
      <c r="J60" s="18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F60" s="1"/>
      <c r="AG60" s="1"/>
      <c r="AH60" s="1"/>
      <c r="AM60" s="1"/>
      <c r="AN60" s="1"/>
      <c r="AO60" s="1"/>
      <c r="AP60" s="1"/>
      <c r="AQ60" s="1"/>
      <c r="AR60" s="1"/>
      <c r="AS60" s="1"/>
      <c r="AT60" s="1"/>
    </row>
    <row r="61" spans="1:62" ht="12.75" customHeight="1" x14ac:dyDescent="0.2">
      <c r="J61" s="18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F61" s="1"/>
      <c r="AG61" s="1"/>
      <c r="AH61" s="1"/>
      <c r="AM61" s="1"/>
      <c r="AN61" s="1"/>
      <c r="AO61" s="1"/>
      <c r="AP61" s="1"/>
      <c r="AQ61" s="1"/>
      <c r="AR61" s="1"/>
      <c r="AS61" s="1"/>
      <c r="AT61" s="1"/>
    </row>
    <row r="62" spans="1:62" ht="12.75" customHeight="1" x14ac:dyDescent="0.2">
      <c r="J62" s="18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F62" s="1"/>
      <c r="AG62" s="1"/>
      <c r="AH62" s="1"/>
      <c r="AM62" s="1"/>
      <c r="AN62" s="1"/>
      <c r="AO62" s="1"/>
      <c r="AP62" s="1"/>
      <c r="AQ62" s="1"/>
      <c r="AR62" s="1"/>
      <c r="AS62" s="1"/>
      <c r="AT62" s="1"/>
    </row>
    <row r="63" spans="1:62" ht="12.75" customHeight="1" x14ac:dyDescent="0.2">
      <c r="J63" s="18"/>
      <c r="L63" s="72"/>
      <c r="M63" s="72"/>
      <c r="N63" s="72"/>
      <c r="O63" s="72"/>
      <c r="P63" s="72"/>
      <c r="T63" s="1"/>
      <c r="U63" s="1"/>
      <c r="V63" s="1"/>
      <c r="W63" s="1"/>
      <c r="X63" s="1"/>
      <c r="Y63" s="1"/>
      <c r="Z63" s="1"/>
      <c r="AA63" s="1"/>
      <c r="AB63" s="72"/>
      <c r="AC63" s="72"/>
      <c r="AD63" s="72"/>
      <c r="AE63" s="72"/>
      <c r="AI63" s="72"/>
      <c r="AJ63" s="72"/>
      <c r="AK63" s="72"/>
      <c r="AL63" s="72"/>
      <c r="AQ63" s="1"/>
      <c r="AR63" s="1"/>
      <c r="AS63" s="1"/>
      <c r="AT63" s="1"/>
    </row>
    <row r="64" spans="1:62" ht="12.75" customHeight="1" x14ac:dyDescent="0.2">
      <c r="J64" s="18"/>
      <c r="L64" s="72"/>
      <c r="M64" s="72"/>
      <c r="N64" s="72"/>
      <c r="O64" s="72"/>
      <c r="P64" s="72"/>
      <c r="T64" s="1"/>
      <c r="U64" s="1"/>
      <c r="V64" s="1"/>
      <c r="W64" s="1"/>
      <c r="X64" s="1"/>
      <c r="Y64" s="1"/>
      <c r="Z64" s="1"/>
      <c r="AA64" s="1"/>
      <c r="AB64" s="72"/>
      <c r="AC64" s="72"/>
      <c r="AD64" s="72"/>
      <c r="AE64" s="72"/>
      <c r="AI64" s="72"/>
      <c r="AJ64" s="72"/>
      <c r="AK64" s="72"/>
      <c r="AL64" s="72"/>
      <c r="AQ64" s="1"/>
      <c r="AR64" s="1"/>
      <c r="AS64" s="1"/>
      <c r="AT64" s="1"/>
    </row>
    <row r="65" spans="10:46" ht="12.75" customHeight="1" x14ac:dyDescent="0.2">
      <c r="J65" s="18"/>
      <c r="L65" s="72"/>
      <c r="M65" s="72"/>
      <c r="N65" s="72"/>
      <c r="O65" s="72"/>
      <c r="P65" s="72"/>
      <c r="T65" s="1"/>
      <c r="U65" s="1"/>
      <c r="V65" s="1"/>
      <c r="W65" s="1"/>
      <c r="X65" s="1"/>
      <c r="Y65" s="1"/>
      <c r="Z65" s="1"/>
      <c r="AA65" s="1"/>
      <c r="AB65" s="72"/>
      <c r="AC65" s="72"/>
      <c r="AD65" s="72"/>
      <c r="AE65" s="72"/>
      <c r="AI65" s="72"/>
      <c r="AJ65" s="72"/>
      <c r="AK65" s="72"/>
      <c r="AL65" s="72"/>
      <c r="AQ65" s="1"/>
      <c r="AR65" s="1"/>
      <c r="AS65" s="1"/>
      <c r="AT65" s="1"/>
    </row>
    <row r="66" spans="10:46" ht="12.75" customHeight="1" x14ac:dyDescent="0.2">
      <c r="J66" s="18"/>
      <c r="L66" s="72"/>
      <c r="M66" s="72"/>
      <c r="N66" s="72"/>
      <c r="O66" s="72"/>
      <c r="P66" s="72"/>
      <c r="T66" s="1"/>
      <c r="U66" s="1"/>
      <c r="V66" s="1"/>
      <c r="W66" s="1"/>
      <c r="X66" s="1"/>
      <c r="Y66" s="1"/>
      <c r="Z66" s="1"/>
      <c r="AA66" s="1"/>
      <c r="AB66" s="72"/>
      <c r="AC66" s="72"/>
      <c r="AD66" s="72"/>
      <c r="AE66" s="72"/>
      <c r="AI66" s="72"/>
      <c r="AJ66" s="72"/>
      <c r="AK66" s="72"/>
      <c r="AL66" s="72"/>
      <c r="AQ66" s="1"/>
      <c r="AR66" s="1"/>
      <c r="AS66" s="1"/>
      <c r="AT66" s="1"/>
    </row>
    <row r="67" spans="10:46" ht="12.75" customHeight="1" x14ac:dyDescent="0.2">
      <c r="J67" s="18"/>
      <c r="L67" s="72"/>
      <c r="M67" s="72"/>
      <c r="N67" s="72"/>
      <c r="O67" s="72"/>
      <c r="P67" s="72"/>
      <c r="T67" s="1"/>
      <c r="U67" s="1"/>
      <c r="V67" s="1"/>
      <c r="W67" s="1"/>
      <c r="X67" s="1"/>
      <c r="Y67" s="1"/>
      <c r="Z67" s="1"/>
      <c r="AA67" s="1"/>
      <c r="AB67" s="72"/>
      <c r="AC67" s="72"/>
      <c r="AD67" s="72"/>
      <c r="AE67" s="72"/>
      <c r="AI67" s="72"/>
      <c r="AJ67" s="72"/>
      <c r="AK67" s="72"/>
      <c r="AL67" s="72"/>
      <c r="AQ67" s="1"/>
      <c r="AR67" s="1"/>
      <c r="AS67" s="1"/>
      <c r="AT67" s="1"/>
    </row>
    <row r="68" spans="10:46" ht="12.75" customHeight="1" x14ac:dyDescent="0.2">
      <c r="J68" s="18"/>
      <c r="L68" s="72"/>
      <c r="M68" s="72"/>
      <c r="N68" s="72"/>
      <c r="O68" s="72"/>
      <c r="P68" s="72"/>
      <c r="T68" s="1"/>
      <c r="U68" s="1"/>
      <c r="V68" s="1"/>
      <c r="W68" s="1"/>
      <c r="X68" s="1"/>
      <c r="Y68" s="1"/>
      <c r="Z68" s="1"/>
      <c r="AA68" s="1"/>
      <c r="AB68" s="72"/>
      <c r="AC68" s="72"/>
      <c r="AD68" s="72"/>
      <c r="AE68" s="72"/>
      <c r="AI68" s="72"/>
      <c r="AJ68" s="72"/>
      <c r="AK68" s="72"/>
      <c r="AL68" s="72"/>
      <c r="AQ68" s="1"/>
      <c r="AR68" s="1"/>
      <c r="AS68" s="1"/>
      <c r="AT68" s="1"/>
    </row>
    <row r="69" spans="10:46" ht="12.75" customHeight="1" x14ac:dyDescent="0.2">
      <c r="J69" s="18"/>
      <c r="L69" s="72"/>
      <c r="M69" s="72"/>
      <c r="N69" s="72"/>
      <c r="O69" s="72"/>
      <c r="P69" s="72"/>
      <c r="T69" s="1"/>
      <c r="U69" s="1"/>
      <c r="V69" s="1"/>
      <c r="W69" s="1"/>
      <c r="X69" s="1"/>
      <c r="Y69" s="1"/>
      <c r="Z69" s="1"/>
      <c r="AA69" s="1"/>
      <c r="AB69" s="72"/>
      <c r="AC69" s="72"/>
      <c r="AD69" s="72"/>
      <c r="AE69" s="72"/>
      <c r="AI69" s="72"/>
      <c r="AJ69" s="72"/>
      <c r="AK69" s="72"/>
      <c r="AL69" s="72"/>
      <c r="AQ69" s="1"/>
      <c r="AR69" s="1"/>
      <c r="AS69" s="1"/>
      <c r="AT69" s="1"/>
    </row>
    <row r="70" spans="10:46" ht="12.75" customHeight="1" x14ac:dyDescent="0.2">
      <c r="J70" s="18"/>
      <c r="L70" s="72"/>
      <c r="M70" s="72"/>
      <c r="N70" s="72"/>
      <c r="O70" s="72"/>
      <c r="P70" s="72"/>
      <c r="T70" s="1"/>
      <c r="U70" s="1"/>
      <c r="V70" s="1"/>
      <c r="W70" s="1"/>
      <c r="X70" s="1"/>
      <c r="Y70" s="1"/>
      <c r="Z70" s="1"/>
      <c r="AA70" s="1"/>
      <c r="AB70" s="72"/>
      <c r="AC70" s="72"/>
      <c r="AD70" s="72"/>
      <c r="AE70" s="72"/>
      <c r="AI70" s="72"/>
      <c r="AJ70" s="72"/>
      <c r="AK70" s="72"/>
      <c r="AL70" s="72"/>
      <c r="AQ70" s="1"/>
      <c r="AR70" s="1"/>
      <c r="AS70" s="1"/>
      <c r="AT70" s="1"/>
    </row>
    <row r="71" spans="10:46" ht="12.75" customHeight="1" x14ac:dyDescent="0.2">
      <c r="J71" s="18"/>
      <c r="L71" s="72"/>
      <c r="M71" s="72"/>
      <c r="N71" s="72"/>
      <c r="O71" s="72"/>
      <c r="P71" s="72"/>
      <c r="T71" s="1"/>
      <c r="U71" s="1"/>
      <c r="V71" s="1"/>
      <c r="W71" s="1"/>
      <c r="X71" s="1"/>
      <c r="Y71" s="1"/>
      <c r="Z71" s="1"/>
      <c r="AA71" s="1"/>
      <c r="AB71" s="72"/>
      <c r="AC71" s="72"/>
      <c r="AD71" s="72"/>
      <c r="AE71" s="72"/>
      <c r="AI71" s="72"/>
      <c r="AJ71" s="72"/>
      <c r="AK71" s="72"/>
      <c r="AL71" s="72"/>
      <c r="AQ71" s="1"/>
      <c r="AR71" s="1"/>
      <c r="AS71" s="1"/>
      <c r="AT71" s="1"/>
    </row>
    <row r="72" spans="10:46" ht="12.75" customHeight="1" x14ac:dyDescent="0.2">
      <c r="J72" s="18"/>
      <c r="L72" s="72"/>
      <c r="M72" s="72"/>
      <c r="N72" s="72"/>
      <c r="O72" s="72"/>
      <c r="P72" s="72"/>
      <c r="T72" s="1"/>
      <c r="U72" s="1"/>
      <c r="V72" s="1"/>
      <c r="W72" s="1"/>
      <c r="X72" s="1"/>
      <c r="Y72" s="1"/>
      <c r="Z72" s="1"/>
      <c r="AA72" s="1"/>
      <c r="AB72" s="72"/>
      <c r="AC72" s="72"/>
      <c r="AD72" s="72"/>
      <c r="AE72" s="72"/>
      <c r="AI72" s="72"/>
      <c r="AJ72" s="72"/>
      <c r="AK72" s="72"/>
      <c r="AL72" s="72"/>
      <c r="AQ72" s="1"/>
      <c r="AR72" s="1"/>
      <c r="AS72" s="1"/>
      <c r="AT72" s="1"/>
    </row>
    <row r="73" spans="10:46" ht="12.75" customHeight="1" x14ac:dyDescent="0.2">
      <c r="J73" s="18"/>
      <c r="L73" s="72"/>
      <c r="M73" s="72"/>
      <c r="N73" s="72"/>
      <c r="O73" s="72"/>
      <c r="P73" s="72"/>
      <c r="T73" s="1"/>
      <c r="U73" s="1"/>
      <c r="V73" s="1"/>
      <c r="W73" s="1"/>
      <c r="X73" s="1"/>
      <c r="Y73" s="1"/>
      <c r="Z73" s="1"/>
      <c r="AA73" s="1"/>
      <c r="AB73" s="72"/>
      <c r="AC73" s="72"/>
      <c r="AD73" s="72"/>
      <c r="AE73" s="72"/>
      <c r="AI73" s="72"/>
      <c r="AJ73" s="72"/>
      <c r="AK73" s="72"/>
      <c r="AL73" s="72"/>
      <c r="AQ73" s="1"/>
      <c r="AR73" s="1"/>
      <c r="AS73" s="1"/>
      <c r="AT73" s="1"/>
    </row>
    <row r="74" spans="10:46" ht="12.75" customHeight="1" x14ac:dyDescent="0.2">
      <c r="L74" s="72"/>
      <c r="M74" s="72"/>
      <c r="N74" s="72"/>
      <c r="O74" s="72"/>
      <c r="P74" s="72"/>
      <c r="T74" s="1"/>
      <c r="U74" s="1"/>
      <c r="V74" s="1"/>
      <c r="W74" s="1"/>
      <c r="X74" s="1"/>
      <c r="Y74" s="1"/>
      <c r="Z74" s="1"/>
      <c r="AA74" s="1"/>
      <c r="AB74" s="72"/>
      <c r="AC74" s="72"/>
      <c r="AD74" s="72"/>
      <c r="AE74" s="72"/>
      <c r="AI74" s="72"/>
      <c r="AJ74" s="72"/>
      <c r="AK74" s="72"/>
      <c r="AL74" s="72"/>
      <c r="AQ74" s="1"/>
      <c r="AR74" s="1"/>
      <c r="AS74" s="1"/>
      <c r="AT74" s="1"/>
    </row>
    <row r="75" spans="10:46" ht="12.75" customHeight="1" x14ac:dyDescent="0.2">
      <c r="L75" s="72"/>
      <c r="M75" s="72"/>
      <c r="N75" s="72"/>
      <c r="O75" s="72"/>
      <c r="P75" s="72"/>
      <c r="T75" s="1"/>
      <c r="U75" s="1"/>
      <c r="V75" s="1"/>
      <c r="W75" s="1"/>
      <c r="X75" s="1"/>
      <c r="Y75" s="1"/>
      <c r="Z75" s="1"/>
      <c r="AA75" s="1"/>
      <c r="AB75" s="72"/>
      <c r="AC75" s="72"/>
      <c r="AD75" s="72"/>
      <c r="AE75" s="72"/>
      <c r="AI75" s="72"/>
      <c r="AJ75" s="72"/>
      <c r="AK75" s="72"/>
      <c r="AL75" s="72"/>
      <c r="AQ75" s="1"/>
      <c r="AR75" s="1"/>
      <c r="AS75" s="1"/>
      <c r="AT75" s="1"/>
    </row>
    <row r="76" spans="10:46" ht="12.75" customHeight="1" x14ac:dyDescent="0.2">
      <c r="L76" s="72"/>
      <c r="M76" s="72"/>
      <c r="N76" s="72"/>
      <c r="O76" s="72"/>
      <c r="P76" s="72"/>
      <c r="T76" s="1"/>
      <c r="U76" s="1"/>
      <c r="V76" s="1"/>
      <c r="W76" s="1"/>
      <c r="X76" s="1"/>
      <c r="Y76" s="1"/>
      <c r="Z76" s="1"/>
      <c r="AA76" s="1"/>
      <c r="AB76" s="72"/>
      <c r="AC76" s="72"/>
      <c r="AD76" s="72"/>
      <c r="AE76" s="72"/>
      <c r="AI76" s="72"/>
      <c r="AJ76" s="72"/>
      <c r="AK76" s="72"/>
      <c r="AL76" s="72"/>
      <c r="AQ76" s="1"/>
      <c r="AR76" s="1"/>
      <c r="AS76" s="1"/>
      <c r="AT76" s="1"/>
    </row>
    <row r="77" spans="10:46" ht="12.75" customHeight="1" x14ac:dyDescent="0.2">
      <c r="L77" s="72"/>
      <c r="M77" s="72"/>
      <c r="N77" s="72"/>
      <c r="O77" s="72"/>
      <c r="P77" s="72"/>
      <c r="T77" s="1"/>
      <c r="U77" s="1"/>
      <c r="V77" s="1"/>
      <c r="W77" s="1"/>
      <c r="X77" s="1"/>
      <c r="Y77" s="1"/>
      <c r="Z77" s="1"/>
      <c r="AA77" s="1"/>
      <c r="AB77" s="72"/>
      <c r="AC77" s="72"/>
      <c r="AD77" s="72"/>
      <c r="AE77" s="72"/>
      <c r="AI77" s="72"/>
      <c r="AJ77" s="72"/>
      <c r="AK77" s="72"/>
      <c r="AL77" s="72"/>
      <c r="AQ77" s="1"/>
      <c r="AR77" s="1"/>
      <c r="AS77" s="1"/>
      <c r="AT77" s="1"/>
    </row>
    <row r="78" spans="10:46" ht="12.75" customHeight="1" x14ac:dyDescent="0.2">
      <c r="L78" s="72"/>
      <c r="M78" s="72"/>
      <c r="N78" s="72"/>
      <c r="O78" s="72"/>
      <c r="P78" s="72"/>
      <c r="T78" s="1"/>
      <c r="U78" s="1"/>
      <c r="V78" s="1"/>
      <c r="W78" s="1"/>
      <c r="X78" s="1"/>
      <c r="Y78" s="1"/>
      <c r="Z78" s="1"/>
      <c r="AA78" s="1"/>
      <c r="AB78" s="72"/>
      <c r="AC78" s="72"/>
      <c r="AD78" s="72"/>
      <c r="AE78" s="72"/>
      <c r="AI78" s="72"/>
      <c r="AJ78" s="72"/>
      <c r="AK78" s="72"/>
      <c r="AL78" s="72"/>
      <c r="AQ78" s="1"/>
      <c r="AR78" s="1"/>
      <c r="AS78" s="1"/>
      <c r="AT78" s="1"/>
    </row>
    <row r="79" spans="10:46" ht="12.75" customHeight="1" x14ac:dyDescent="0.2">
      <c r="L79" s="72"/>
      <c r="M79" s="72"/>
      <c r="N79" s="72"/>
      <c r="O79" s="72"/>
      <c r="P79" s="72"/>
      <c r="T79" s="1"/>
      <c r="U79" s="1"/>
      <c r="V79" s="1"/>
      <c r="W79" s="1"/>
      <c r="X79" s="1"/>
      <c r="Y79" s="1"/>
      <c r="Z79" s="1"/>
      <c r="AA79" s="1"/>
      <c r="AB79" s="72"/>
      <c r="AC79" s="72"/>
      <c r="AD79" s="72"/>
      <c r="AE79" s="72"/>
      <c r="AI79" s="72"/>
      <c r="AJ79" s="72"/>
      <c r="AK79" s="72"/>
      <c r="AL79" s="72"/>
      <c r="AQ79" s="1"/>
      <c r="AR79" s="1"/>
      <c r="AS79" s="1"/>
      <c r="AT79" s="1"/>
    </row>
    <row r="80" spans="10:46" ht="12.75" customHeight="1" x14ac:dyDescent="0.2">
      <c r="L80" s="72"/>
      <c r="M80" s="72"/>
      <c r="N80" s="72"/>
      <c r="O80" s="72"/>
      <c r="P80" s="72"/>
      <c r="T80" s="1"/>
      <c r="U80" s="1"/>
      <c r="V80" s="1"/>
      <c r="W80" s="1"/>
      <c r="X80" s="1"/>
      <c r="Y80" s="1"/>
      <c r="Z80" s="1"/>
      <c r="AA80" s="1"/>
      <c r="AB80" s="72"/>
      <c r="AC80" s="72"/>
      <c r="AD80" s="72"/>
      <c r="AE80" s="72"/>
      <c r="AI80" s="72"/>
      <c r="AJ80" s="72"/>
      <c r="AK80" s="72"/>
      <c r="AL80" s="72"/>
      <c r="AQ80" s="1"/>
      <c r="AR80" s="1"/>
      <c r="AS80" s="1"/>
      <c r="AT80" s="1"/>
    </row>
    <row r="81" spans="12:46" ht="12.75" customHeight="1" x14ac:dyDescent="0.2">
      <c r="L81" s="72"/>
      <c r="M81" s="72"/>
      <c r="N81" s="72"/>
      <c r="O81" s="72"/>
      <c r="P81" s="72"/>
      <c r="T81" s="1"/>
      <c r="U81" s="1"/>
      <c r="V81" s="1"/>
      <c r="W81" s="1"/>
      <c r="X81" s="1"/>
      <c r="Y81" s="1"/>
      <c r="Z81" s="1"/>
      <c r="AA81" s="1"/>
      <c r="AB81" s="72"/>
      <c r="AC81" s="72"/>
      <c r="AD81" s="72"/>
      <c r="AE81" s="72"/>
      <c r="AI81" s="72"/>
      <c r="AJ81" s="72"/>
      <c r="AK81" s="72"/>
      <c r="AL81" s="72"/>
      <c r="AQ81" s="1"/>
      <c r="AR81" s="1"/>
      <c r="AS81" s="1"/>
      <c r="AT81" s="1"/>
    </row>
    <row r="82" spans="12:46" ht="12.75" customHeight="1" x14ac:dyDescent="0.2">
      <c r="L82" s="72"/>
      <c r="M82" s="72"/>
      <c r="N82" s="72"/>
      <c r="O82" s="72"/>
      <c r="P82" s="72"/>
      <c r="T82" s="1"/>
      <c r="U82" s="1"/>
      <c r="V82" s="1"/>
      <c r="W82" s="1"/>
      <c r="X82" s="1"/>
      <c r="Y82" s="1"/>
      <c r="Z82" s="1"/>
      <c r="AA82" s="1"/>
      <c r="AB82" s="72"/>
      <c r="AC82" s="72"/>
      <c r="AD82" s="72"/>
      <c r="AE82" s="72"/>
      <c r="AI82" s="72"/>
      <c r="AJ82" s="72"/>
      <c r="AK82" s="72"/>
      <c r="AL82" s="72"/>
      <c r="AQ82" s="1"/>
      <c r="AR82" s="1"/>
      <c r="AS82" s="1"/>
      <c r="AT82" s="1"/>
    </row>
    <row r="83" spans="12:46" ht="12.75" customHeight="1" x14ac:dyDescent="0.2">
      <c r="L83" s="72"/>
      <c r="M83" s="72"/>
      <c r="N83" s="72"/>
      <c r="O83" s="72"/>
      <c r="P83" s="72"/>
      <c r="T83" s="1"/>
      <c r="U83" s="1"/>
      <c r="V83" s="1"/>
      <c r="W83" s="1"/>
      <c r="X83" s="1"/>
      <c r="Y83" s="1"/>
      <c r="Z83" s="1"/>
      <c r="AA83" s="1"/>
      <c r="AB83" s="72"/>
      <c r="AC83" s="72"/>
      <c r="AD83" s="72"/>
      <c r="AE83" s="72"/>
      <c r="AI83" s="72"/>
      <c r="AJ83" s="72"/>
      <c r="AK83" s="72"/>
      <c r="AL83" s="72"/>
      <c r="AQ83" s="1"/>
      <c r="AR83" s="1"/>
      <c r="AS83" s="1"/>
      <c r="AT83" s="1"/>
    </row>
    <row r="84" spans="12:46" ht="12.75" customHeight="1" x14ac:dyDescent="0.2">
      <c r="AT84" s="1"/>
    </row>
  </sheetData>
  <mergeCells count="3">
    <mergeCell ref="B8:B49"/>
    <mergeCell ref="C1:J1"/>
    <mergeCell ref="A8:A42"/>
  </mergeCells>
  <conditionalFormatting sqref="D8:D49">
    <cfRule type="expression" dxfId="27" priority="4">
      <formula>$J$3=3</formula>
    </cfRule>
  </conditionalFormatting>
  <conditionalFormatting sqref="E8:E49">
    <cfRule type="expression" dxfId="26" priority="5">
      <formula>$J$3=4</formula>
    </cfRule>
  </conditionalFormatting>
  <conditionalFormatting sqref="F8:F49">
    <cfRule type="expression" dxfId="25" priority="6">
      <formula>$J$3=5</formula>
    </cfRule>
  </conditionalFormatting>
  <conditionalFormatting sqref="H8:H49">
    <cfRule type="expression" dxfId="24" priority="7">
      <formula>$J$3=7</formula>
    </cfRule>
  </conditionalFormatting>
  <conditionalFormatting sqref="I8:I49">
    <cfRule type="expression" dxfId="23" priority="8">
      <formula>$J$3=8</formula>
    </cfRule>
  </conditionalFormatting>
  <conditionalFormatting sqref="G8:G49">
    <cfRule type="expression" dxfId="22" priority="2">
      <formula>$J$3=6</formula>
    </cfRule>
  </conditionalFormatting>
  <conditionalFormatting sqref="C5:E5">
    <cfRule type="expression" dxfId="21" priority="1">
      <formula>$E$5&lt;=0</formula>
    </cfRule>
  </conditionalFormatting>
  <printOptions horizontalCentered="1"/>
  <pageMargins left="0.43307086614173229" right="0.19685039370078741" top="0.27559055118110237" bottom="0.47244094488188981" header="0.27559055118110237" footer="0.47244094488188981"/>
  <pageSetup paperSize="9" scale="4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5</xdr:col>
                    <xdr:colOff>579120</xdr:colOff>
                    <xdr:row>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1" tint="0.34998626667073579"/>
    <pageSetUpPr fitToPage="1"/>
  </sheetPr>
  <dimension ref="A1:HH72"/>
  <sheetViews>
    <sheetView zoomScaleNormal="100" workbookViewId="0">
      <pane ySplit="7" topLeftCell="A8" activePane="bottomLeft" state="frozenSplit"/>
      <selection activeCell="D10" sqref="D10"/>
      <selection pane="bottomLeft" activeCell="C9" sqref="C9"/>
    </sheetView>
  </sheetViews>
  <sheetFormatPr defaultColWidth="9.21875" defaultRowHeight="12.75" customHeight="1" x14ac:dyDescent="0.2"/>
  <cols>
    <col min="1" max="1" width="17.21875" style="1" customWidth="1"/>
    <col min="2" max="2" width="2.77734375" style="1" customWidth="1"/>
    <col min="3" max="3" width="15.21875" style="1" customWidth="1"/>
    <col min="4" max="7" width="10.5546875" style="1" bestFit="1" customWidth="1"/>
    <col min="8" max="8" width="12.77734375" style="1" bestFit="1" customWidth="1"/>
    <col min="9" max="13" width="10.5546875" style="1" bestFit="1" customWidth="1"/>
    <col min="14" max="14" width="10.5546875" style="1" customWidth="1"/>
    <col min="15" max="15" width="14.44140625" style="18" bestFit="1" customWidth="1"/>
    <col min="16" max="16" width="8.77734375" style="1" customWidth="1"/>
    <col min="17" max="25" width="9.21875" style="72" hidden="1" customWidth="1"/>
    <col min="26" max="30" width="9.21875" style="1" hidden="1" customWidth="1"/>
    <col min="31" max="37" width="9.21875" style="72" hidden="1" customWidth="1"/>
    <col min="38" max="76" width="9.21875" style="1" hidden="1" customWidth="1"/>
    <col min="77" max="83" width="9.21875" style="72" hidden="1" customWidth="1"/>
    <col min="84" max="143" width="9.21875" style="1" hidden="1" customWidth="1"/>
    <col min="144" max="180" width="0" style="1" hidden="1" customWidth="1"/>
    <col min="181" max="208" width="0" style="38" hidden="1" customWidth="1"/>
    <col min="209" max="216" width="9.21875" style="38"/>
    <col min="217" max="16384" width="9.21875" style="1"/>
  </cols>
  <sheetData>
    <row r="1" spans="1:120" ht="17.25" customHeight="1" x14ac:dyDescent="0.2">
      <c r="A1" s="108"/>
      <c r="C1" s="147" t="s">
        <v>572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20" ht="6" customHeight="1" x14ac:dyDescent="0.3">
      <c r="A2" s="108"/>
      <c r="B2" s="6"/>
    </row>
    <row r="3" spans="1:120" ht="12.75" customHeight="1" x14ac:dyDescent="0.3">
      <c r="A3" s="108"/>
      <c r="B3" s="6"/>
      <c r="H3" s="15" t="s">
        <v>0</v>
      </c>
      <c r="I3" s="12"/>
      <c r="J3" s="17">
        <f>VLOOKUP('Kraje Strefy Czasy tranzytu'!C2,'Kraje Strefy Czasy tranzytu'!A:M,6,0)</f>
        <v>3</v>
      </c>
    </row>
    <row r="4" spans="1:120" ht="12.75" customHeight="1" x14ac:dyDescent="0.3">
      <c r="A4" s="108"/>
      <c r="B4" s="6"/>
      <c r="H4" s="14" t="s">
        <v>1</v>
      </c>
      <c r="I4" s="11"/>
      <c r="J4" s="63" t="str">
        <f>VLOOKUP('Kraje Strefy Czasy tranzytu'!C2,'Kraje Strefy Czasy tranzytu'!A:M,11,0)</f>
        <v>2 - 3</v>
      </c>
      <c r="Q4" s="98"/>
      <c r="R4" s="98"/>
    </row>
    <row r="5" spans="1:120" ht="12.75" customHeight="1" x14ac:dyDescent="0.2">
      <c r="A5" s="108"/>
      <c r="C5" s="15" t="s">
        <v>2</v>
      </c>
      <c r="D5" s="12"/>
      <c r="E5" s="35">
        <v>0</v>
      </c>
      <c r="H5" s="15" t="s">
        <v>3</v>
      </c>
      <c r="I5" s="12"/>
      <c r="J5" s="16">
        <v>0.31</v>
      </c>
      <c r="Q5" s="98"/>
      <c r="R5" s="98"/>
    </row>
    <row r="6" spans="1:120" ht="10.199999999999999" x14ac:dyDescent="0.2">
      <c r="A6" s="108"/>
      <c r="M6" s="5"/>
      <c r="N6" s="5"/>
      <c r="O6" s="5"/>
      <c r="P6" s="5"/>
      <c r="Q6" s="1"/>
      <c r="S6" s="72" t="s">
        <v>569</v>
      </c>
      <c r="T6" s="98"/>
      <c r="U6" s="98"/>
      <c r="V6" s="98"/>
      <c r="W6" s="98"/>
      <c r="X6" s="98"/>
      <c r="Y6" s="1"/>
      <c r="AB6" s="98"/>
      <c r="AC6" s="98"/>
      <c r="AE6" s="72" t="s">
        <v>542</v>
      </c>
      <c r="AF6" s="98"/>
      <c r="AG6" s="98"/>
      <c r="AH6" s="98"/>
      <c r="AI6" s="98"/>
      <c r="AJ6" s="98"/>
      <c r="AK6" s="1"/>
      <c r="AN6" s="98"/>
      <c r="AO6" s="98"/>
      <c r="BY6" s="72" t="s">
        <v>539</v>
      </c>
      <c r="BZ6" s="98"/>
      <c r="CA6" s="98"/>
      <c r="CB6" s="98"/>
      <c r="CC6" s="98"/>
      <c r="CD6" s="98"/>
      <c r="CE6" s="1"/>
      <c r="CH6" s="98"/>
      <c r="CI6" s="98"/>
      <c r="CK6" s="72" t="s">
        <v>540</v>
      </c>
      <c r="CL6" s="98"/>
      <c r="CM6" s="98"/>
      <c r="CN6" s="98"/>
      <c r="CO6" s="98"/>
      <c r="CP6" s="98"/>
      <c r="CT6" s="98"/>
      <c r="CU6" s="98"/>
      <c r="DF6" s="72" t="s">
        <v>546</v>
      </c>
      <c r="DG6" s="98"/>
      <c r="DH6" s="98"/>
      <c r="DI6" s="98"/>
      <c r="DJ6" s="98"/>
      <c r="DK6" s="98"/>
      <c r="DO6" s="98"/>
      <c r="DP6" s="98"/>
    </row>
    <row r="7" spans="1:120" ht="12.75" customHeight="1" x14ac:dyDescent="0.3">
      <c r="A7" s="108"/>
      <c r="B7" s="59"/>
      <c r="C7" s="106" t="s">
        <v>513</v>
      </c>
      <c r="D7" s="106" t="s">
        <v>4</v>
      </c>
      <c r="E7" s="106">
        <v>0</v>
      </c>
      <c r="F7" s="106" t="s">
        <v>6</v>
      </c>
      <c r="G7" s="106" t="s">
        <v>18</v>
      </c>
      <c r="H7" s="106" t="s">
        <v>7</v>
      </c>
      <c r="I7" s="106" t="s">
        <v>8</v>
      </c>
      <c r="J7" s="106" t="s">
        <v>9</v>
      </c>
      <c r="K7" s="106" t="s">
        <v>10</v>
      </c>
      <c r="L7" s="106" t="s">
        <v>11</v>
      </c>
      <c r="M7" s="106" t="s">
        <v>12</v>
      </c>
      <c r="N7" s="106" t="s">
        <v>19</v>
      </c>
      <c r="O7" s="106" t="s">
        <v>513</v>
      </c>
      <c r="P7" s="37"/>
      <c r="Q7" s="37"/>
      <c r="R7" s="1"/>
      <c r="S7" s="100" t="s">
        <v>4</v>
      </c>
      <c r="T7" s="100" t="s">
        <v>5</v>
      </c>
      <c r="U7" s="100" t="s">
        <v>6</v>
      </c>
      <c r="V7" s="100" t="s">
        <v>18</v>
      </c>
      <c r="W7" s="100" t="s">
        <v>7</v>
      </c>
      <c r="X7" s="100" t="s">
        <v>8</v>
      </c>
      <c r="Y7" s="100" t="s">
        <v>9</v>
      </c>
      <c r="Z7" s="100" t="s">
        <v>10</v>
      </c>
      <c r="AA7" s="100" t="s">
        <v>11</v>
      </c>
      <c r="AB7" s="100" t="s">
        <v>12</v>
      </c>
      <c r="AC7" s="100" t="s">
        <v>19</v>
      </c>
      <c r="AE7" s="100" t="s">
        <v>4</v>
      </c>
      <c r="AF7" s="100" t="s">
        <v>5</v>
      </c>
      <c r="AG7" s="100" t="s">
        <v>6</v>
      </c>
      <c r="AH7" s="100" t="s">
        <v>18</v>
      </c>
      <c r="AI7" s="100" t="s">
        <v>7</v>
      </c>
      <c r="AJ7" s="100" t="s">
        <v>8</v>
      </c>
      <c r="AK7" s="100" t="s">
        <v>9</v>
      </c>
      <c r="AL7" s="100" t="s">
        <v>10</v>
      </c>
      <c r="AM7" s="100" t="s">
        <v>11</v>
      </c>
      <c r="AN7" s="100" t="s">
        <v>12</v>
      </c>
      <c r="AO7" s="100" t="s">
        <v>19</v>
      </c>
      <c r="BY7" s="100" t="s">
        <v>4</v>
      </c>
      <c r="BZ7" s="100" t="s">
        <v>5</v>
      </c>
      <c r="CA7" s="100" t="s">
        <v>6</v>
      </c>
      <c r="CB7" s="100" t="s">
        <v>18</v>
      </c>
      <c r="CC7" s="100" t="s">
        <v>7</v>
      </c>
      <c r="CD7" s="100" t="s">
        <v>8</v>
      </c>
      <c r="CE7" s="100" t="s">
        <v>9</v>
      </c>
      <c r="CF7" s="100" t="s">
        <v>10</v>
      </c>
      <c r="CG7" s="100" t="s">
        <v>11</v>
      </c>
      <c r="CH7" s="100" t="s">
        <v>12</v>
      </c>
      <c r="CI7" s="100" t="s">
        <v>19</v>
      </c>
      <c r="CK7" s="100" t="s">
        <v>4</v>
      </c>
      <c r="CL7" s="100" t="s">
        <v>5</v>
      </c>
      <c r="CM7" s="100" t="s">
        <v>6</v>
      </c>
      <c r="CN7" s="100" t="s">
        <v>18</v>
      </c>
      <c r="CO7" s="100" t="s">
        <v>7</v>
      </c>
      <c r="CP7" s="100" t="s">
        <v>8</v>
      </c>
      <c r="CQ7" s="100" t="s">
        <v>9</v>
      </c>
      <c r="CR7" s="100" t="s">
        <v>10</v>
      </c>
      <c r="CS7" s="100" t="s">
        <v>11</v>
      </c>
      <c r="CT7" s="100" t="s">
        <v>12</v>
      </c>
      <c r="CU7" s="100" t="s">
        <v>19</v>
      </c>
      <c r="CW7" s="100" t="s">
        <v>4</v>
      </c>
      <c r="CX7" s="100" t="s">
        <v>5</v>
      </c>
      <c r="CY7" s="100" t="s">
        <v>6</v>
      </c>
      <c r="CZ7" s="100" t="s">
        <v>18</v>
      </c>
      <c r="DA7" s="100" t="s">
        <v>7</v>
      </c>
      <c r="DB7" s="100" t="s">
        <v>8</v>
      </c>
      <c r="DC7" s="100" t="s">
        <v>9</v>
      </c>
      <c r="DD7" s="100" t="s">
        <v>10</v>
      </c>
      <c r="DE7" s="100" t="s">
        <v>11</v>
      </c>
      <c r="DF7" s="100" t="s">
        <v>4</v>
      </c>
      <c r="DG7" s="100" t="s">
        <v>5</v>
      </c>
      <c r="DH7" s="100" t="s">
        <v>6</v>
      </c>
      <c r="DI7" s="100" t="s">
        <v>18</v>
      </c>
      <c r="DJ7" s="100" t="s">
        <v>7</v>
      </c>
      <c r="DK7" s="100" t="s">
        <v>8</v>
      </c>
      <c r="DL7" s="100" t="s">
        <v>9</v>
      </c>
      <c r="DM7" s="100" t="s">
        <v>10</v>
      </c>
      <c r="DN7" s="100" t="s">
        <v>11</v>
      </c>
      <c r="DO7" s="100" t="s">
        <v>12</v>
      </c>
      <c r="DP7" s="100" t="s">
        <v>19</v>
      </c>
    </row>
    <row r="8" spans="1:120" ht="12.75" customHeight="1" x14ac:dyDescent="0.3">
      <c r="A8" s="158" t="s">
        <v>573</v>
      </c>
      <c r="B8" s="53"/>
      <c r="C8" s="43" t="s">
        <v>578</v>
      </c>
      <c r="D8" s="61">
        <f>S8*(1-$E$5)*(1+$J$5)</f>
        <v>520.07000000000005</v>
      </c>
      <c r="E8" s="61">
        <f>T8*(1-$E$5)*(1+$J$5)</f>
        <v>529.24</v>
      </c>
      <c r="F8" s="61">
        <f>U8*(1-$E$5)*(1+$J$5)</f>
        <v>561.99</v>
      </c>
      <c r="G8" s="61">
        <f>V8*(1-$E$5)*(1+$J$5)</f>
        <v>596.05000000000007</v>
      </c>
      <c r="H8" s="61">
        <f t="shared" ref="H8:N8" si="0">W8*(1-$E$5)*(1+$J$5)</f>
        <v>792.55000000000007</v>
      </c>
      <c r="I8" s="61">
        <f t="shared" si="0"/>
        <v>826.61</v>
      </c>
      <c r="J8" s="61">
        <f t="shared" si="0"/>
        <v>765.04000000000008</v>
      </c>
      <c r="K8" s="61">
        <f t="shared" si="0"/>
        <v>898.66000000000008</v>
      </c>
      <c r="L8" s="61">
        <f t="shared" si="0"/>
        <v>969.40000000000009</v>
      </c>
      <c r="M8" s="61">
        <f t="shared" si="0"/>
        <v>1063.72</v>
      </c>
      <c r="N8" s="61">
        <f t="shared" si="0"/>
        <v>1125.29</v>
      </c>
      <c r="O8" s="43" t="s">
        <v>13</v>
      </c>
      <c r="P8" s="8"/>
      <c r="Q8" s="8"/>
      <c r="R8" s="1"/>
      <c r="S8" s="98">
        <v>397</v>
      </c>
      <c r="T8" s="98">
        <v>404</v>
      </c>
      <c r="U8" s="98">
        <v>429</v>
      </c>
      <c r="V8" s="98">
        <v>455</v>
      </c>
      <c r="W8" s="98">
        <v>605</v>
      </c>
      <c r="X8" s="98">
        <v>631</v>
      </c>
      <c r="Y8" s="98">
        <v>584</v>
      </c>
      <c r="Z8" s="98">
        <v>686</v>
      </c>
      <c r="AA8" s="98">
        <v>740</v>
      </c>
      <c r="AB8" s="1">
        <v>812</v>
      </c>
      <c r="AC8" s="1">
        <v>859</v>
      </c>
      <c r="AE8" s="98">
        <v>317</v>
      </c>
      <c r="AF8" s="98">
        <v>322</v>
      </c>
      <c r="AG8" s="98">
        <v>342</v>
      </c>
      <c r="AH8" s="98">
        <v>363</v>
      </c>
      <c r="AI8" s="98">
        <v>483</v>
      </c>
      <c r="AJ8" s="98">
        <v>503</v>
      </c>
      <c r="AK8" s="98">
        <v>466</v>
      </c>
      <c r="AL8" s="98">
        <v>548</v>
      </c>
      <c r="AM8" s="98">
        <v>590</v>
      </c>
      <c r="AN8" s="1">
        <v>648</v>
      </c>
      <c r="AO8" s="1">
        <v>686</v>
      </c>
      <c r="BY8" s="98">
        <v>265</v>
      </c>
      <c r="BZ8" s="98">
        <v>270</v>
      </c>
      <c r="CA8" s="98">
        <v>287</v>
      </c>
      <c r="CB8" s="98">
        <v>305</v>
      </c>
      <c r="CC8" s="98">
        <v>407</v>
      </c>
      <c r="CD8" s="98">
        <v>425</v>
      </c>
      <c r="CE8" s="98">
        <v>393</v>
      </c>
      <c r="CF8" s="98">
        <v>462</v>
      </c>
      <c r="CG8" s="98">
        <v>499</v>
      </c>
      <c r="CH8" s="1">
        <v>548</v>
      </c>
      <c r="CI8" s="1">
        <v>580</v>
      </c>
      <c r="CK8" s="98">
        <v>247</v>
      </c>
      <c r="CL8" s="98">
        <v>252</v>
      </c>
      <c r="CM8" s="98">
        <v>268</v>
      </c>
      <c r="CN8" s="98">
        <v>285</v>
      </c>
      <c r="CO8" s="98">
        <v>380</v>
      </c>
      <c r="CP8" s="98">
        <v>397</v>
      </c>
      <c r="CQ8" s="98">
        <v>367</v>
      </c>
      <c r="CR8" s="98">
        <v>431</v>
      </c>
      <c r="CS8" s="98">
        <v>466</v>
      </c>
      <c r="CT8" s="1">
        <v>512</v>
      </c>
      <c r="CU8" s="1">
        <v>542</v>
      </c>
      <c r="CW8" s="99">
        <f t="shared" ref="CW8:CW39" si="1">CK8/S8</f>
        <v>0.62216624685138544</v>
      </c>
      <c r="CX8" s="99">
        <f t="shared" ref="CX8:CX39" si="2">CL8/T8</f>
        <v>0.62376237623762376</v>
      </c>
      <c r="CY8" s="99">
        <f t="shared" ref="CY8:CY39" si="3">CM8/U8</f>
        <v>0.62470862470862476</v>
      </c>
      <c r="CZ8" s="99">
        <f t="shared" ref="CZ8:CZ39" si="4">CN8/V8</f>
        <v>0.62637362637362637</v>
      </c>
      <c r="DA8" s="99">
        <f t="shared" ref="DA8:DA39" si="5">CO8/W8</f>
        <v>0.62809917355371903</v>
      </c>
      <c r="DB8" s="99">
        <f t="shared" ref="DB8:DB39" si="6">CP8/X8</f>
        <v>0.62916006339144215</v>
      </c>
      <c r="DC8" s="99">
        <f t="shared" ref="DC8:DC39" si="7">CQ8/Y8</f>
        <v>0.62842465753424659</v>
      </c>
      <c r="DD8" s="99">
        <f t="shared" ref="DD8:DD39" si="8">CR8/Z8</f>
        <v>0.6282798833819242</v>
      </c>
      <c r="DE8" s="99">
        <f t="shared" ref="DE8:DE39" si="9">CS8/AA8</f>
        <v>0.62972972972972974</v>
      </c>
      <c r="DF8" s="101">
        <f t="shared" ref="DF8:DP8" si="10">S8-BY8</f>
        <v>132</v>
      </c>
      <c r="DG8" s="101">
        <f t="shared" si="10"/>
        <v>134</v>
      </c>
      <c r="DH8" s="101">
        <f t="shared" si="10"/>
        <v>142</v>
      </c>
      <c r="DI8" s="101">
        <f t="shared" si="10"/>
        <v>150</v>
      </c>
      <c r="DJ8" s="101">
        <f t="shared" si="10"/>
        <v>198</v>
      </c>
      <c r="DK8" s="101">
        <f t="shared" si="10"/>
        <v>206</v>
      </c>
      <c r="DL8" s="101">
        <f t="shared" si="10"/>
        <v>191</v>
      </c>
      <c r="DM8" s="101">
        <f t="shared" si="10"/>
        <v>224</v>
      </c>
      <c r="DN8" s="101">
        <f t="shared" si="10"/>
        <v>241</v>
      </c>
      <c r="DO8" s="101">
        <f t="shared" si="10"/>
        <v>264</v>
      </c>
      <c r="DP8" s="101">
        <f t="shared" si="10"/>
        <v>279</v>
      </c>
    </row>
    <row r="9" spans="1:120" ht="12.75" customHeight="1" x14ac:dyDescent="0.3">
      <c r="A9" s="157"/>
      <c r="B9" s="55"/>
      <c r="C9" s="4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48"/>
      <c r="P9" s="2"/>
      <c r="Q9" s="2"/>
      <c r="R9" s="1"/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1">
        <v>0</v>
      </c>
      <c r="AC9" s="1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1">
        <v>0</v>
      </c>
      <c r="AO9" s="1">
        <v>0</v>
      </c>
      <c r="BY9" s="98"/>
      <c r="BZ9" s="98"/>
      <c r="CA9" s="98"/>
      <c r="CB9" s="98"/>
      <c r="CC9" s="98"/>
      <c r="CD9" s="98"/>
      <c r="CE9" s="98"/>
      <c r="CF9" s="98"/>
      <c r="CG9" s="98"/>
      <c r="CK9" s="98"/>
      <c r="CL9" s="98"/>
      <c r="CM9" s="98"/>
      <c r="CN9" s="98"/>
      <c r="CO9" s="98"/>
      <c r="CP9" s="98"/>
      <c r="CQ9" s="98"/>
      <c r="CR9" s="98"/>
      <c r="CS9" s="98"/>
      <c r="CW9" s="99" t="e">
        <f t="shared" si="1"/>
        <v>#DIV/0!</v>
      </c>
      <c r="CX9" s="99" t="e">
        <f t="shared" si="2"/>
        <v>#DIV/0!</v>
      </c>
      <c r="CY9" s="99" t="e">
        <f t="shared" si="3"/>
        <v>#DIV/0!</v>
      </c>
      <c r="CZ9" s="99" t="e">
        <f t="shared" si="4"/>
        <v>#DIV/0!</v>
      </c>
      <c r="DA9" s="99" t="e">
        <f t="shared" si="5"/>
        <v>#DIV/0!</v>
      </c>
      <c r="DB9" s="99" t="e">
        <f t="shared" si="6"/>
        <v>#DIV/0!</v>
      </c>
      <c r="DC9" s="99" t="e">
        <f t="shared" si="7"/>
        <v>#DIV/0!</v>
      </c>
      <c r="DD9" s="99" t="e">
        <f t="shared" si="8"/>
        <v>#DIV/0!</v>
      </c>
      <c r="DE9" s="99" t="e">
        <f t="shared" si="9"/>
        <v>#DIV/0!</v>
      </c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</row>
    <row r="10" spans="1:120" ht="12.75" customHeight="1" x14ac:dyDescent="0.3">
      <c r="A10" s="157"/>
      <c r="B10" s="148" t="s">
        <v>14</v>
      </c>
      <c r="C10" s="51">
        <v>0.5</v>
      </c>
      <c r="D10" s="60">
        <f t="shared" ref="D10:F14" si="11">S10*(1-$E$5)*(1+$J$5)</f>
        <v>613.08000000000004</v>
      </c>
      <c r="E10" s="60">
        <f t="shared" si="11"/>
        <v>641.9</v>
      </c>
      <c r="F10" s="60">
        <f t="shared" si="11"/>
        <v>675.96</v>
      </c>
      <c r="G10" s="60">
        <f t="shared" ref="G10:N14" si="12">V10*(1-$E$5)*(1+$J$5)</f>
        <v>675.96</v>
      </c>
      <c r="H10" s="60">
        <f t="shared" si="12"/>
        <v>848.88</v>
      </c>
      <c r="I10" s="60">
        <f t="shared" si="12"/>
        <v>890.80000000000007</v>
      </c>
      <c r="J10" s="60">
        <f t="shared" si="12"/>
        <v>843.64</v>
      </c>
      <c r="K10" s="60">
        <f t="shared" si="12"/>
        <v>937.96</v>
      </c>
      <c r="L10" s="60">
        <f t="shared" si="12"/>
        <v>973.33</v>
      </c>
      <c r="M10" s="60">
        <f t="shared" si="12"/>
        <v>1053.24</v>
      </c>
      <c r="N10" s="60">
        <f t="shared" si="12"/>
        <v>1113.5</v>
      </c>
      <c r="O10" s="51">
        <v>0.5</v>
      </c>
      <c r="P10" s="8"/>
      <c r="Q10" s="8"/>
      <c r="R10" s="1"/>
      <c r="S10" s="98">
        <v>468</v>
      </c>
      <c r="T10" s="98">
        <v>490</v>
      </c>
      <c r="U10" s="98">
        <v>516</v>
      </c>
      <c r="V10" s="98">
        <v>516</v>
      </c>
      <c r="W10" s="98">
        <v>648</v>
      </c>
      <c r="X10" s="98">
        <v>680</v>
      </c>
      <c r="Y10" s="98">
        <v>644</v>
      </c>
      <c r="Z10" s="98">
        <v>716</v>
      </c>
      <c r="AA10" s="98">
        <v>743</v>
      </c>
      <c r="AB10" s="1">
        <v>804</v>
      </c>
      <c r="AC10" s="1">
        <v>850</v>
      </c>
      <c r="AE10" s="98">
        <v>374</v>
      </c>
      <c r="AF10" s="98">
        <v>391</v>
      </c>
      <c r="AG10" s="98">
        <v>412</v>
      </c>
      <c r="AH10" s="98">
        <v>412</v>
      </c>
      <c r="AI10" s="98">
        <v>517</v>
      </c>
      <c r="AJ10" s="98">
        <v>543</v>
      </c>
      <c r="AK10" s="98">
        <v>514</v>
      </c>
      <c r="AL10" s="98">
        <v>572</v>
      </c>
      <c r="AM10" s="98">
        <v>593</v>
      </c>
      <c r="AN10" s="1">
        <v>641</v>
      </c>
      <c r="AO10" s="1">
        <v>679</v>
      </c>
      <c r="BY10" s="98">
        <v>313</v>
      </c>
      <c r="BZ10" s="98">
        <v>328</v>
      </c>
      <c r="CA10" s="98">
        <v>346</v>
      </c>
      <c r="CB10" s="98">
        <v>346</v>
      </c>
      <c r="CC10" s="98">
        <v>436</v>
      </c>
      <c r="CD10" s="98">
        <v>458</v>
      </c>
      <c r="CE10" s="98">
        <v>433</v>
      </c>
      <c r="CF10" s="98">
        <v>482</v>
      </c>
      <c r="CG10" s="98">
        <v>500</v>
      </c>
      <c r="CH10" s="1">
        <v>542</v>
      </c>
      <c r="CI10" s="1">
        <v>573</v>
      </c>
      <c r="CK10" s="98">
        <v>292</v>
      </c>
      <c r="CL10" s="98">
        <v>306</v>
      </c>
      <c r="CM10" s="98">
        <v>323</v>
      </c>
      <c r="CN10" s="98">
        <v>323</v>
      </c>
      <c r="CO10" s="98">
        <v>407</v>
      </c>
      <c r="CP10" s="98">
        <v>428</v>
      </c>
      <c r="CQ10" s="98">
        <v>404</v>
      </c>
      <c r="CR10" s="98">
        <v>450</v>
      </c>
      <c r="CS10" s="98">
        <v>467</v>
      </c>
      <c r="CT10" s="1">
        <v>506</v>
      </c>
      <c r="CU10" s="1">
        <v>535</v>
      </c>
      <c r="CW10" s="99">
        <f t="shared" si="1"/>
        <v>0.62393162393162394</v>
      </c>
      <c r="CX10" s="99">
        <f t="shared" si="2"/>
        <v>0.6244897959183674</v>
      </c>
      <c r="CY10" s="99">
        <f t="shared" si="3"/>
        <v>0.62596899224806202</v>
      </c>
      <c r="CZ10" s="99">
        <f t="shared" si="4"/>
        <v>0.62596899224806202</v>
      </c>
      <c r="DA10" s="99">
        <f t="shared" si="5"/>
        <v>0.62808641975308643</v>
      </c>
      <c r="DB10" s="99">
        <f t="shared" si="6"/>
        <v>0.62941176470588234</v>
      </c>
      <c r="DC10" s="99">
        <f t="shared" si="7"/>
        <v>0.62732919254658381</v>
      </c>
      <c r="DD10" s="99">
        <f t="shared" si="8"/>
        <v>0.62849162011173187</v>
      </c>
      <c r="DE10" s="99">
        <f t="shared" si="9"/>
        <v>0.62853297442799461</v>
      </c>
      <c r="DF10" s="101">
        <f t="shared" ref="DF10:DP14" si="13">S10-BY10</f>
        <v>155</v>
      </c>
      <c r="DG10" s="101">
        <f t="shared" si="13"/>
        <v>162</v>
      </c>
      <c r="DH10" s="101">
        <f t="shared" si="13"/>
        <v>170</v>
      </c>
      <c r="DI10" s="101">
        <f t="shared" si="13"/>
        <v>170</v>
      </c>
      <c r="DJ10" s="101">
        <f t="shared" si="13"/>
        <v>212</v>
      </c>
      <c r="DK10" s="101">
        <f t="shared" si="13"/>
        <v>222</v>
      </c>
      <c r="DL10" s="101">
        <f t="shared" si="13"/>
        <v>211</v>
      </c>
      <c r="DM10" s="101">
        <f t="shared" si="13"/>
        <v>234</v>
      </c>
      <c r="DN10" s="101">
        <f t="shared" si="13"/>
        <v>243</v>
      </c>
      <c r="DO10" s="101">
        <f t="shared" si="13"/>
        <v>262</v>
      </c>
      <c r="DP10" s="101">
        <f t="shared" si="13"/>
        <v>277</v>
      </c>
    </row>
    <row r="11" spans="1:120" ht="12.75" customHeight="1" x14ac:dyDescent="0.3">
      <c r="A11" s="157"/>
      <c r="B11" s="148"/>
      <c r="C11" s="43">
        <v>1</v>
      </c>
      <c r="D11" s="61">
        <f t="shared" si="11"/>
        <v>733.6</v>
      </c>
      <c r="E11" s="61">
        <f t="shared" si="11"/>
        <v>768.97</v>
      </c>
      <c r="F11" s="61">
        <f t="shared" si="11"/>
        <v>816.13</v>
      </c>
      <c r="G11" s="61">
        <f t="shared" si="12"/>
        <v>822.68000000000006</v>
      </c>
      <c r="H11" s="61">
        <f t="shared" si="12"/>
        <v>1024.42</v>
      </c>
      <c r="I11" s="61">
        <f t="shared" si="12"/>
        <v>1066.3400000000001</v>
      </c>
      <c r="J11" s="61">
        <f t="shared" si="12"/>
        <v>1012.63</v>
      </c>
      <c r="K11" s="61">
        <f t="shared" si="12"/>
        <v>1126.6000000000001</v>
      </c>
      <c r="L11" s="61">
        <f t="shared" si="12"/>
        <v>1199.96</v>
      </c>
      <c r="M11" s="61">
        <f t="shared" si="12"/>
        <v>1303.45</v>
      </c>
      <c r="N11" s="61">
        <f t="shared" si="12"/>
        <v>1391.22</v>
      </c>
      <c r="O11" s="43">
        <v>1</v>
      </c>
      <c r="P11" s="8"/>
      <c r="Q11" s="8"/>
      <c r="R11" s="1"/>
      <c r="S11" s="98">
        <v>560</v>
      </c>
      <c r="T11" s="98">
        <v>587</v>
      </c>
      <c r="U11" s="98">
        <v>623</v>
      </c>
      <c r="V11" s="98">
        <v>628</v>
      </c>
      <c r="W11" s="98">
        <v>782</v>
      </c>
      <c r="X11" s="98">
        <v>814</v>
      </c>
      <c r="Y11" s="98">
        <v>773</v>
      </c>
      <c r="Z11" s="98">
        <v>860</v>
      </c>
      <c r="AA11" s="98">
        <v>916</v>
      </c>
      <c r="AB11" s="1">
        <v>995</v>
      </c>
      <c r="AC11" s="1">
        <v>1062</v>
      </c>
      <c r="AE11" s="98">
        <v>447</v>
      </c>
      <c r="AF11" s="98">
        <v>469</v>
      </c>
      <c r="AG11" s="98">
        <v>498</v>
      </c>
      <c r="AH11" s="98">
        <v>501</v>
      </c>
      <c r="AI11" s="98">
        <v>624</v>
      </c>
      <c r="AJ11" s="98">
        <v>650</v>
      </c>
      <c r="AK11" s="98">
        <v>617</v>
      </c>
      <c r="AL11" s="98">
        <v>687</v>
      </c>
      <c r="AM11" s="98">
        <v>731</v>
      </c>
      <c r="AN11" s="1">
        <v>795</v>
      </c>
      <c r="AO11" s="1">
        <v>848</v>
      </c>
      <c r="BY11" s="98">
        <v>376</v>
      </c>
      <c r="BZ11" s="98">
        <v>394</v>
      </c>
      <c r="CA11" s="98">
        <v>419</v>
      </c>
      <c r="CB11" s="98">
        <v>422</v>
      </c>
      <c r="CC11" s="98">
        <v>527</v>
      </c>
      <c r="CD11" s="98">
        <v>549</v>
      </c>
      <c r="CE11" s="98">
        <v>521</v>
      </c>
      <c r="CF11" s="98">
        <v>580</v>
      </c>
      <c r="CG11" s="98">
        <v>618</v>
      </c>
      <c r="CH11" s="1">
        <v>672</v>
      </c>
      <c r="CI11" s="1">
        <v>718</v>
      </c>
      <c r="CK11" s="98">
        <v>351</v>
      </c>
      <c r="CL11" s="98">
        <v>368</v>
      </c>
      <c r="CM11" s="98">
        <v>391</v>
      </c>
      <c r="CN11" s="98">
        <v>394</v>
      </c>
      <c r="CO11" s="98">
        <v>492</v>
      </c>
      <c r="CP11" s="98">
        <v>513</v>
      </c>
      <c r="CQ11" s="98">
        <v>486</v>
      </c>
      <c r="CR11" s="98">
        <v>542</v>
      </c>
      <c r="CS11" s="98">
        <v>577</v>
      </c>
      <c r="CT11" s="1">
        <v>628</v>
      </c>
      <c r="CU11" s="1">
        <v>671</v>
      </c>
      <c r="CW11" s="99">
        <f t="shared" si="1"/>
        <v>0.62678571428571428</v>
      </c>
      <c r="CX11" s="99">
        <f t="shared" si="2"/>
        <v>0.62691652470187398</v>
      </c>
      <c r="CY11" s="99">
        <f t="shared" si="3"/>
        <v>0.6276083467094703</v>
      </c>
      <c r="CZ11" s="99">
        <f t="shared" si="4"/>
        <v>0.62738853503184711</v>
      </c>
      <c r="DA11" s="99">
        <f t="shared" si="5"/>
        <v>0.62915601023017897</v>
      </c>
      <c r="DB11" s="99">
        <f t="shared" si="6"/>
        <v>0.63022113022113024</v>
      </c>
      <c r="DC11" s="99">
        <f t="shared" si="7"/>
        <v>0.628719275549806</v>
      </c>
      <c r="DD11" s="99">
        <f t="shared" si="8"/>
        <v>0.63023255813953494</v>
      </c>
      <c r="DE11" s="99">
        <f t="shared" si="9"/>
        <v>0.62991266375545851</v>
      </c>
      <c r="DF11" s="101">
        <f t="shared" si="13"/>
        <v>184</v>
      </c>
      <c r="DG11" s="101">
        <f t="shared" si="13"/>
        <v>193</v>
      </c>
      <c r="DH11" s="101">
        <f t="shared" si="13"/>
        <v>204</v>
      </c>
      <c r="DI11" s="101">
        <f t="shared" si="13"/>
        <v>206</v>
      </c>
      <c r="DJ11" s="101">
        <f t="shared" si="13"/>
        <v>255</v>
      </c>
      <c r="DK11" s="101">
        <f t="shared" si="13"/>
        <v>265</v>
      </c>
      <c r="DL11" s="101">
        <f t="shared" si="13"/>
        <v>252</v>
      </c>
      <c r="DM11" s="101">
        <f t="shared" si="13"/>
        <v>280</v>
      </c>
      <c r="DN11" s="101">
        <f t="shared" si="13"/>
        <v>298</v>
      </c>
      <c r="DO11" s="101">
        <f t="shared" si="13"/>
        <v>323</v>
      </c>
      <c r="DP11" s="101">
        <f t="shared" si="13"/>
        <v>344</v>
      </c>
    </row>
    <row r="12" spans="1:120" ht="12.75" customHeight="1" x14ac:dyDescent="0.3">
      <c r="A12" s="157"/>
      <c r="B12" s="148"/>
      <c r="C12" s="51">
        <v>1.5</v>
      </c>
      <c r="D12" s="60">
        <f t="shared" si="11"/>
        <v>830.54000000000008</v>
      </c>
      <c r="E12" s="60">
        <f t="shared" si="11"/>
        <v>889.49</v>
      </c>
      <c r="F12" s="60">
        <f t="shared" si="11"/>
        <v>945.82</v>
      </c>
      <c r="G12" s="60">
        <f t="shared" si="12"/>
        <v>958.92000000000007</v>
      </c>
      <c r="H12" s="60">
        <f t="shared" si="12"/>
        <v>1181.6200000000001</v>
      </c>
      <c r="I12" s="60">
        <f t="shared" si="12"/>
        <v>1231.4000000000001</v>
      </c>
      <c r="J12" s="60">
        <f t="shared" si="12"/>
        <v>1181.6200000000001</v>
      </c>
      <c r="K12" s="60">
        <f t="shared" si="12"/>
        <v>1321.79</v>
      </c>
      <c r="L12" s="60">
        <f t="shared" si="12"/>
        <v>1427.9</v>
      </c>
      <c r="M12" s="60">
        <f t="shared" si="12"/>
        <v>1557.5900000000001</v>
      </c>
      <c r="N12" s="60">
        <f t="shared" si="12"/>
        <v>1675.49</v>
      </c>
      <c r="O12" s="51">
        <v>1.5</v>
      </c>
      <c r="P12" s="8"/>
      <c r="Q12" s="8"/>
      <c r="R12" s="1"/>
      <c r="S12" s="98">
        <v>634</v>
      </c>
      <c r="T12" s="98">
        <v>679</v>
      </c>
      <c r="U12" s="98">
        <v>722</v>
      </c>
      <c r="V12" s="98">
        <v>732</v>
      </c>
      <c r="W12" s="98">
        <v>902</v>
      </c>
      <c r="X12" s="98">
        <v>940</v>
      </c>
      <c r="Y12" s="98">
        <v>902</v>
      </c>
      <c r="Z12" s="98">
        <v>1009</v>
      </c>
      <c r="AA12" s="98">
        <v>1090</v>
      </c>
      <c r="AB12" s="1">
        <v>1189</v>
      </c>
      <c r="AC12" s="1">
        <v>1279</v>
      </c>
      <c r="AE12" s="98">
        <v>506</v>
      </c>
      <c r="AF12" s="98">
        <v>542</v>
      </c>
      <c r="AG12" s="98">
        <v>577</v>
      </c>
      <c r="AH12" s="98">
        <v>585</v>
      </c>
      <c r="AI12" s="98">
        <v>720</v>
      </c>
      <c r="AJ12" s="98">
        <v>751</v>
      </c>
      <c r="AK12" s="98">
        <v>720</v>
      </c>
      <c r="AL12" s="98">
        <v>805</v>
      </c>
      <c r="AM12" s="98">
        <v>870</v>
      </c>
      <c r="AN12" s="1">
        <v>949</v>
      </c>
      <c r="AO12" s="1">
        <v>1021</v>
      </c>
      <c r="BY12" s="98">
        <v>426</v>
      </c>
      <c r="BZ12" s="98">
        <v>457</v>
      </c>
      <c r="CA12" s="98">
        <v>486</v>
      </c>
      <c r="CB12" s="98">
        <v>493</v>
      </c>
      <c r="CC12" s="98">
        <v>609</v>
      </c>
      <c r="CD12" s="98">
        <v>635</v>
      </c>
      <c r="CE12" s="98">
        <v>609</v>
      </c>
      <c r="CF12" s="98">
        <v>681</v>
      </c>
      <c r="CG12" s="98">
        <v>737</v>
      </c>
      <c r="CH12" s="1">
        <v>804</v>
      </c>
      <c r="CI12" s="1">
        <v>865</v>
      </c>
      <c r="CK12" s="98">
        <v>398</v>
      </c>
      <c r="CL12" s="98">
        <v>427</v>
      </c>
      <c r="CM12" s="98">
        <v>454</v>
      </c>
      <c r="CN12" s="98">
        <v>460</v>
      </c>
      <c r="CO12" s="98">
        <v>569</v>
      </c>
      <c r="CP12" s="98">
        <v>593</v>
      </c>
      <c r="CQ12" s="98">
        <v>569</v>
      </c>
      <c r="CR12" s="98">
        <v>636</v>
      </c>
      <c r="CS12" s="98">
        <v>688</v>
      </c>
      <c r="CT12" s="1">
        <v>751</v>
      </c>
      <c r="CU12" s="1">
        <v>808</v>
      </c>
      <c r="CW12" s="99">
        <f t="shared" si="1"/>
        <v>0.62776025236593058</v>
      </c>
      <c r="CX12" s="99">
        <f t="shared" si="2"/>
        <v>0.62886597938144329</v>
      </c>
      <c r="CY12" s="99">
        <f t="shared" si="3"/>
        <v>0.62880886426592797</v>
      </c>
      <c r="CZ12" s="99">
        <f t="shared" si="4"/>
        <v>0.62841530054644812</v>
      </c>
      <c r="DA12" s="99">
        <f t="shared" si="5"/>
        <v>0.63082039911308208</v>
      </c>
      <c r="DB12" s="99">
        <f t="shared" si="6"/>
        <v>0.63085106382978728</v>
      </c>
      <c r="DC12" s="99">
        <f t="shared" si="7"/>
        <v>0.63082039911308208</v>
      </c>
      <c r="DD12" s="99">
        <f t="shared" si="8"/>
        <v>0.63032705649157583</v>
      </c>
      <c r="DE12" s="99">
        <f t="shared" si="9"/>
        <v>0.63119266055045875</v>
      </c>
      <c r="DF12" s="101">
        <f t="shared" si="13"/>
        <v>208</v>
      </c>
      <c r="DG12" s="101">
        <f t="shared" si="13"/>
        <v>222</v>
      </c>
      <c r="DH12" s="101">
        <f t="shared" si="13"/>
        <v>236</v>
      </c>
      <c r="DI12" s="101">
        <f t="shared" si="13"/>
        <v>239</v>
      </c>
      <c r="DJ12" s="101">
        <f t="shared" si="13"/>
        <v>293</v>
      </c>
      <c r="DK12" s="101">
        <f t="shared" si="13"/>
        <v>305</v>
      </c>
      <c r="DL12" s="101">
        <f t="shared" si="13"/>
        <v>293</v>
      </c>
      <c r="DM12" s="101">
        <f t="shared" si="13"/>
        <v>328</v>
      </c>
      <c r="DN12" s="101">
        <f t="shared" si="13"/>
        <v>353</v>
      </c>
      <c r="DO12" s="101">
        <f t="shared" si="13"/>
        <v>385</v>
      </c>
      <c r="DP12" s="101">
        <f t="shared" si="13"/>
        <v>414</v>
      </c>
    </row>
    <row r="13" spans="1:120" ht="12.75" customHeight="1" x14ac:dyDescent="0.3">
      <c r="A13" s="157"/>
      <c r="B13" s="148"/>
      <c r="C13" s="43">
        <v>2</v>
      </c>
      <c r="D13" s="61">
        <f t="shared" si="11"/>
        <v>932.72</v>
      </c>
      <c r="E13" s="61">
        <f t="shared" si="11"/>
        <v>1015.25</v>
      </c>
      <c r="F13" s="61">
        <f t="shared" si="11"/>
        <v>1078.1300000000001</v>
      </c>
      <c r="G13" s="61">
        <f t="shared" si="12"/>
        <v>1084.68</v>
      </c>
      <c r="H13" s="61">
        <f t="shared" si="12"/>
        <v>1338.8200000000002</v>
      </c>
      <c r="I13" s="61">
        <f t="shared" si="12"/>
        <v>1403.01</v>
      </c>
      <c r="J13" s="61">
        <f t="shared" si="12"/>
        <v>1349.3</v>
      </c>
      <c r="K13" s="61">
        <f t="shared" si="12"/>
        <v>1506.5</v>
      </c>
      <c r="L13" s="61">
        <f t="shared" si="12"/>
        <v>1654.53</v>
      </c>
      <c r="M13" s="61">
        <f t="shared" si="12"/>
        <v>1810.42</v>
      </c>
      <c r="N13" s="61">
        <f t="shared" si="12"/>
        <v>1957.14</v>
      </c>
      <c r="O13" s="43">
        <v>2</v>
      </c>
      <c r="P13" s="8"/>
      <c r="Q13" s="8"/>
      <c r="R13" s="1"/>
      <c r="S13" s="98">
        <v>712</v>
      </c>
      <c r="T13" s="98">
        <v>775</v>
      </c>
      <c r="U13" s="98">
        <v>823</v>
      </c>
      <c r="V13" s="98">
        <v>828</v>
      </c>
      <c r="W13" s="98">
        <v>1022</v>
      </c>
      <c r="X13" s="98">
        <v>1071</v>
      </c>
      <c r="Y13" s="98">
        <v>1030</v>
      </c>
      <c r="Z13" s="98">
        <v>1150</v>
      </c>
      <c r="AA13" s="98">
        <v>1263</v>
      </c>
      <c r="AB13" s="1">
        <v>1382</v>
      </c>
      <c r="AC13" s="1">
        <v>1494</v>
      </c>
      <c r="AE13" s="98">
        <v>568</v>
      </c>
      <c r="AF13" s="98">
        <v>618</v>
      </c>
      <c r="AG13" s="98">
        <v>657</v>
      </c>
      <c r="AH13" s="98">
        <v>661</v>
      </c>
      <c r="AI13" s="98">
        <v>815</v>
      </c>
      <c r="AJ13" s="98">
        <v>855</v>
      </c>
      <c r="AK13" s="98">
        <v>822</v>
      </c>
      <c r="AL13" s="98">
        <v>918</v>
      </c>
      <c r="AM13" s="98">
        <v>1008</v>
      </c>
      <c r="AN13" s="1">
        <v>1103</v>
      </c>
      <c r="AO13" s="1">
        <v>1192</v>
      </c>
      <c r="BY13" s="98">
        <v>479</v>
      </c>
      <c r="BZ13" s="98">
        <v>522</v>
      </c>
      <c r="CA13" s="98">
        <v>555</v>
      </c>
      <c r="CB13" s="98">
        <v>559</v>
      </c>
      <c r="CC13" s="98">
        <v>690</v>
      </c>
      <c r="CD13" s="98">
        <v>724</v>
      </c>
      <c r="CE13" s="98">
        <v>696</v>
      </c>
      <c r="CF13" s="98">
        <v>777</v>
      </c>
      <c r="CG13" s="98">
        <v>854</v>
      </c>
      <c r="CH13" s="1">
        <v>936</v>
      </c>
      <c r="CI13" s="1">
        <v>1012</v>
      </c>
      <c r="CK13" s="98">
        <v>447</v>
      </c>
      <c r="CL13" s="98">
        <v>487</v>
      </c>
      <c r="CM13" s="98">
        <v>518</v>
      </c>
      <c r="CN13" s="98">
        <v>522</v>
      </c>
      <c r="CO13" s="98">
        <v>644</v>
      </c>
      <c r="CP13" s="98">
        <v>676</v>
      </c>
      <c r="CQ13" s="98">
        <v>650</v>
      </c>
      <c r="CR13" s="98">
        <v>726</v>
      </c>
      <c r="CS13" s="98">
        <v>798</v>
      </c>
      <c r="CT13" s="1">
        <v>874</v>
      </c>
      <c r="CU13" s="1">
        <v>945</v>
      </c>
      <c r="CW13" s="99">
        <f t="shared" si="1"/>
        <v>0.6278089887640449</v>
      </c>
      <c r="CX13" s="99">
        <f t="shared" si="2"/>
        <v>0.62838709677419358</v>
      </c>
      <c r="CY13" s="99">
        <f t="shared" si="3"/>
        <v>0.62940461725394892</v>
      </c>
      <c r="CZ13" s="99">
        <f t="shared" si="4"/>
        <v>0.63043478260869568</v>
      </c>
      <c r="DA13" s="99">
        <f t="shared" si="5"/>
        <v>0.63013698630136983</v>
      </c>
      <c r="DB13" s="99">
        <f t="shared" si="6"/>
        <v>0.63118580765639587</v>
      </c>
      <c r="DC13" s="99">
        <f t="shared" si="7"/>
        <v>0.6310679611650486</v>
      </c>
      <c r="DD13" s="99">
        <f t="shared" si="8"/>
        <v>0.63130434782608691</v>
      </c>
      <c r="DE13" s="99">
        <f t="shared" si="9"/>
        <v>0.63182897862232779</v>
      </c>
      <c r="DF13" s="101">
        <f t="shared" si="13"/>
        <v>233</v>
      </c>
      <c r="DG13" s="101">
        <f t="shared" si="13"/>
        <v>253</v>
      </c>
      <c r="DH13" s="101">
        <f t="shared" si="13"/>
        <v>268</v>
      </c>
      <c r="DI13" s="101">
        <f t="shared" si="13"/>
        <v>269</v>
      </c>
      <c r="DJ13" s="101">
        <f t="shared" si="13"/>
        <v>332</v>
      </c>
      <c r="DK13" s="101">
        <f t="shared" si="13"/>
        <v>347</v>
      </c>
      <c r="DL13" s="101">
        <f t="shared" si="13"/>
        <v>334</v>
      </c>
      <c r="DM13" s="101">
        <f t="shared" si="13"/>
        <v>373</v>
      </c>
      <c r="DN13" s="101">
        <f t="shared" si="13"/>
        <v>409</v>
      </c>
      <c r="DO13" s="101">
        <f t="shared" si="13"/>
        <v>446</v>
      </c>
      <c r="DP13" s="101">
        <f t="shared" si="13"/>
        <v>482</v>
      </c>
    </row>
    <row r="14" spans="1:120" ht="12.75" customHeight="1" x14ac:dyDescent="0.3">
      <c r="A14" s="157"/>
      <c r="B14" s="148"/>
      <c r="C14" s="51">
        <v>2.5</v>
      </c>
      <c r="D14" s="60">
        <f t="shared" si="11"/>
        <v>1029.6600000000001</v>
      </c>
      <c r="E14" s="60">
        <f t="shared" si="11"/>
        <v>1134.46</v>
      </c>
      <c r="F14" s="60">
        <f t="shared" si="11"/>
        <v>1205.2</v>
      </c>
      <c r="G14" s="60">
        <f t="shared" si="12"/>
        <v>1213.06</v>
      </c>
      <c r="H14" s="60">
        <f t="shared" si="12"/>
        <v>1494.71</v>
      </c>
      <c r="I14" s="60">
        <f t="shared" si="12"/>
        <v>1575.93</v>
      </c>
      <c r="J14" s="60">
        <f t="shared" si="12"/>
        <v>1519.6000000000001</v>
      </c>
      <c r="K14" s="60">
        <f t="shared" si="12"/>
        <v>1692.52</v>
      </c>
      <c r="L14" s="60">
        <f t="shared" si="12"/>
        <v>1885.0900000000001</v>
      </c>
      <c r="M14" s="60">
        <f t="shared" si="12"/>
        <v>2061.94</v>
      </c>
      <c r="N14" s="60">
        <f t="shared" si="12"/>
        <v>2238.79</v>
      </c>
      <c r="O14" s="51">
        <v>2.5</v>
      </c>
      <c r="P14" s="8"/>
      <c r="Q14" s="8"/>
      <c r="R14" s="1"/>
      <c r="S14" s="98">
        <v>786</v>
      </c>
      <c r="T14" s="98">
        <v>866</v>
      </c>
      <c r="U14" s="98">
        <v>920</v>
      </c>
      <c r="V14" s="98">
        <v>926</v>
      </c>
      <c r="W14" s="98">
        <v>1141</v>
      </c>
      <c r="X14" s="98">
        <v>1203</v>
      </c>
      <c r="Y14" s="98">
        <v>1160</v>
      </c>
      <c r="Z14" s="98">
        <v>1292</v>
      </c>
      <c r="AA14" s="98">
        <v>1439</v>
      </c>
      <c r="AB14" s="1">
        <v>1574</v>
      </c>
      <c r="AC14" s="1">
        <v>1709</v>
      </c>
      <c r="AE14" s="98">
        <v>628</v>
      </c>
      <c r="AF14" s="98">
        <v>691</v>
      </c>
      <c r="AG14" s="98">
        <v>734</v>
      </c>
      <c r="AH14" s="98">
        <v>739</v>
      </c>
      <c r="AI14" s="98">
        <v>911</v>
      </c>
      <c r="AJ14" s="98">
        <v>960</v>
      </c>
      <c r="AK14" s="98">
        <v>926</v>
      </c>
      <c r="AL14" s="98">
        <v>1031</v>
      </c>
      <c r="AM14" s="98">
        <v>1148</v>
      </c>
      <c r="AN14" s="1">
        <v>1256</v>
      </c>
      <c r="AO14" s="1">
        <v>1364</v>
      </c>
      <c r="BY14" s="98">
        <v>530</v>
      </c>
      <c r="BZ14" s="98">
        <v>584</v>
      </c>
      <c r="CA14" s="98">
        <v>621</v>
      </c>
      <c r="CB14" s="98">
        <v>625</v>
      </c>
      <c r="CC14" s="98">
        <v>771</v>
      </c>
      <c r="CD14" s="98">
        <v>814</v>
      </c>
      <c r="CE14" s="98">
        <v>784</v>
      </c>
      <c r="CF14" s="98">
        <v>874</v>
      </c>
      <c r="CG14" s="98">
        <v>974</v>
      </c>
      <c r="CH14" s="1">
        <v>1066</v>
      </c>
      <c r="CI14" s="1">
        <v>1158</v>
      </c>
      <c r="CK14" s="98">
        <v>495</v>
      </c>
      <c r="CL14" s="98">
        <v>545</v>
      </c>
      <c r="CM14" s="98">
        <v>580</v>
      </c>
      <c r="CN14" s="98">
        <v>584</v>
      </c>
      <c r="CO14" s="98">
        <v>720</v>
      </c>
      <c r="CP14" s="98">
        <v>760</v>
      </c>
      <c r="CQ14" s="98">
        <v>732</v>
      </c>
      <c r="CR14" s="98">
        <v>816</v>
      </c>
      <c r="CS14" s="98">
        <v>910</v>
      </c>
      <c r="CT14" s="1">
        <v>996</v>
      </c>
      <c r="CU14" s="1">
        <v>1082</v>
      </c>
      <c r="CW14" s="99">
        <f t="shared" si="1"/>
        <v>0.62977099236641221</v>
      </c>
      <c r="CX14" s="99">
        <f t="shared" si="2"/>
        <v>0.62933025404157039</v>
      </c>
      <c r="CY14" s="99">
        <f t="shared" si="3"/>
        <v>0.63043478260869568</v>
      </c>
      <c r="CZ14" s="99">
        <f t="shared" si="4"/>
        <v>0.63066954643628514</v>
      </c>
      <c r="DA14" s="99">
        <f t="shared" si="5"/>
        <v>0.63102541630148989</v>
      </c>
      <c r="DB14" s="99">
        <f t="shared" si="6"/>
        <v>0.63175394846217792</v>
      </c>
      <c r="DC14" s="99">
        <f t="shared" si="7"/>
        <v>0.63103448275862073</v>
      </c>
      <c r="DD14" s="99">
        <f t="shared" si="8"/>
        <v>0.63157894736842102</v>
      </c>
      <c r="DE14" s="99">
        <f t="shared" si="9"/>
        <v>0.63238359972202918</v>
      </c>
      <c r="DF14" s="101">
        <f t="shared" si="13"/>
        <v>256</v>
      </c>
      <c r="DG14" s="101">
        <f t="shared" si="13"/>
        <v>282</v>
      </c>
      <c r="DH14" s="101">
        <f t="shared" si="13"/>
        <v>299</v>
      </c>
      <c r="DI14" s="101">
        <f t="shared" si="13"/>
        <v>301</v>
      </c>
      <c r="DJ14" s="101">
        <f t="shared" si="13"/>
        <v>370</v>
      </c>
      <c r="DK14" s="101">
        <f t="shared" si="13"/>
        <v>389</v>
      </c>
      <c r="DL14" s="101">
        <f t="shared" si="13"/>
        <v>376</v>
      </c>
      <c r="DM14" s="101">
        <f t="shared" si="13"/>
        <v>418</v>
      </c>
      <c r="DN14" s="101">
        <f t="shared" si="13"/>
        <v>465</v>
      </c>
      <c r="DO14" s="101">
        <f t="shared" si="13"/>
        <v>508</v>
      </c>
      <c r="DP14" s="101">
        <f t="shared" si="13"/>
        <v>551</v>
      </c>
    </row>
    <row r="15" spans="1:120" ht="12.75" customHeight="1" x14ac:dyDescent="0.3">
      <c r="A15" s="157"/>
      <c r="B15" s="55"/>
      <c r="C15" s="51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51"/>
      <c r="P15" s="8"/>
      <c r="Q15" s="8"/>
      <c r="R15" s="1"/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1">
        <v>0</v>
      </c>
      <c r="AC15" s="1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1">
        <v>0</v>
      </c>
      <c r="AO15" s="1">
        <v>0</v>
      </c>
      <c r="BY15" s="98"/>
      <c r="BZ15" s="98"/>
      <c r="CA15" s="98"/>
      <c r="CB15" s="98"/>
      <c r="CC15" s="98"/>
      <c r="CD15" s="98"/>
      <c r="CE15" s="98"/>
      <c r="CF15" s="98"/>
      <c r="CG15" s="98"/>
      <c r="CK15" s="98"/>
      <c r="CL15" s="98"/>
      <c r="CM15" s="98"/>
      <c r="CN15" s="98"/>
      <c r="CO15" s="98"/>
      <c r="CP15" s="98"/>
      <c r="CQ15" s="98"/>
      <c r="CR15" s="98"/>
      <c r="CS15" s="98"/>
      <c r="CW15" s="99" t="e">
        <f t="shared" si="1"/>
        <v>#DIV/0!</v>
      </c>
      <c r="CX15" s="99" t="e">
        <f t="shared" si="2"/>
        <v>#DIV/0!</v>
      </c>
      <c r="CY15" s="99" t="e">
        <f t="shared" si="3"/>
        <v>#DIV/0!</v>
      </c>
      <c r="CZ15" s="99" t="e">
        <f t="shared" si="4"/>
        <v>#DIV/0!</v>
      </c>
      <c r="DA15" s="99" t="e">
        <f t="shared" si="5"/>
        <v>#DIV/0!</v>
      </c>
      <c r="DB15" s="99" t="e">
        <f t="shared" si="6"/>
        <v>#DIV/0!</v>
      </c>
      <c r="DC15" s="99" t="e">
        <f t="shared" si="7"/>
        <v>#DIV/0!</v>
      </c>
      <c r="DD15" s="99" t="e">
        <f t="shared" si="8"/>
        <v>#DIV/0!</v>
      </c>
      <c r="DE15" s="99" t="e">
        <f t="shared" si="9"/>
        <v>#DIV/0!</v>
      </c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</row>
    <row r="16" spans="1:120" ht="12.75" customHeight="1" x14ac:dyDescent="0.3">
      <c r="A16" s="157"/>
      <c r="B16" s="149" t="s">
        <v>15</v>
      </c>
      <c r="C16" s="51">
        <v>0.5</v>
      </c>
      <c r="D16" s="60">
        <f t="shared" ref="D16:D47" si="14">S16*(1-$E$5)*(1+$J$5)</f>
        <v>527.93000000000006</v>
      </c>
      <c r="E16" s="60">
        <f t="shared" ref="E16:E47" si="15">T16*(1-$E$5)*(1+$J$5)</f>
        <v>552.82000000000005</v>
      </c>
      <c r="F16" s="60">
        <f t="shared" ref="F16:F47" si="16">U16*(1-$E$5)*(1+$J$5)</f>
        <v>582.95000000000005</v>
      </c>
      <c r="G16" s="60">
        <f t="shared" ref="G16:N47" si="17">V16*(1-$E$5)*(1+$J$5)</f>
        <v>582.95000000000005</v>
      </c>
      <c r="H16" s="60">
        <f t="shared" si="17"/>
        <v>901.28000000000009</v>
      </c>
      <c r="I16" s="60">
        <f t="shared" si="17"/>
        <v>948.44</v>
      </c>
      <c r="J16" s="60">
        <f t="shared" si="17"/>
        <v>886.87</v>
      </c>
      <c r="K16" s="60">
        <f t="shared" si="17"/>
        <v>1020.49</v>
      </c>
      <c r="L16" s="60">
        <f t="shared" si="17"/>
        <v>1062.4100000000001</v>
      </c>
      <c r="M16" s="60">
        <f t="shared" si="17"/>
        <v>1114.81</v>
      </c>
      <c r="N16" s="60">
        <f t="shared" si="17"/>
        <v>1169.8300000000002</v>
      </c>
      <c r="O16" s="51">
        <v>0.5</v>
      </c>
      <c r="P16" s="8"/>
      <c r="Q16" s="8"/>
      <c r="R16" s="1"/>
      <c r="S16" s="98">
        <v>403</v>
      </c>
      <c r="T16" s="98">
        <v>422</v>
      </c>
      <c r="U16" s="98">
        <v>445</v>
      </c>
      <c r="V16" s="98">
        <v>445</v>
      </c>
      <c r="W16" s="98">
        <v>688</v>
      </c>
      <c r="X16" s="98">
        <v>724</v>
      </c>
      <c r="Y16" s="98">
        <v>677</v>
      </c>
      <c r="Z16" s="98">
        <v>779</v>
      </c>
      <c r="AA16" s="98">
        <v>811</v>
      </c>
      <c r="AB16" s="1">
        <v>851</v>
      </c>
      <c r="AC16" s="1">
        <v>893</v>
      </c>
      <c r="AE16" s="98">
        <v>374</v>
      </c>
      <c r="AF16" s="98">
        <v>391</v>
      </c>
      <c r="AG16" s="98">
        <v>412</v>
      </c>
      <c r="AH16" s="98">
        <v>412</v>
      </c>
      <c r="AI16" s="98">
        <v>637</v>
      </c>
      <c r="AJ16" s="98">
        <v>670</v>
      </c>
      <c r="AK16" s="98">
        <v>626</v>
      </c>
      <c r="AL16" s="98">
        <v>722</v>
      </c>
      <c r="AM16" s="98">
        <v>751</v>
      </c>
      <c r="AN16" s="1">
        <v>788</v>
      </c>
      <c r="AO16" s="1">
        <v>827</v>
      </c>
      <c r="BY16" s="98">
        <v>313</v>
      </c>
      <c r="BZ16" s="98">
        <v>328</v>
      </c>
      <c r="CA16" s="98">
        <v>346</v>
      </c>
      <c r="CB16" s="98">
        <v>346</v>
      </c>
      <c r="CC16" s="98">
        <v>538</v>
      </c>
      <c r="CD16" s="98">
        <v>567</v>
      </c>
      <c r="CE16" s="98">
        <v>529</v>
      </c>
      <c r="CF16" s="98">
        <v>610</v>
      </c>
      <c r="CG16" s="98">
        <v>635</v>
      </c>
      <c r="CH16" s="1">
        <v>666</v>
      </c>
      <c r="CI16" s="1">
        <v>700</v>
      </c>
      <c r="CK16" s="98">
        <v>292</v>
      </c>
      <c r="CL16" s="98">
        <v>306</v>
      </c>
      <c r="CM16" s="98">
        <v>323</v>
      </c>
      <c r="CN16" s="98">
        <v>323</v>
      </c>
      <c r="CO16" s="98">
        <v>502</v>
      </c>
      <c r="CP16" s="98">
        <v>529</v>
      </c>
      <c r="CQ16" s="98">
        <v>494</v>
      </c>
      <c r="CR16" s="98">
        <v>570</v>
      </c>
      <c r="CS16" s="98">
        <v>593</v>
      </c>
      <c r="CT16" s="1">
        <v>622</v>
      </c>
      <c r="CU16" s="1">
        <v>654</v>
      </c>
      <c r="CW16" s="99">
        <f t="shared" si="1"/>
        <v>0.72456575682382129</v>
      </c>
      <c r="CX16" s="99">
        <f t="shared" si="2"/>
        <v>0.72511848341232232</v>
      </c>
      <c r="CY16" s="99">
        <f t="shared" si="3"/>
        <v>0.72584269662921352</v>
      </c>
      <c r="CZ16" s="99">
        <f t="shared" si="4"/>
        <v>0.72584269662921352</v>
      </c>
      <c r="DA16" s="99">
        <f t="shared" si="5"/>
        <v>0.72965116279069764</v>
      </c>
      <c r="DB16" s="99">
        <f t="shared" si="6"/>
        <v>0.73066298342541436</v>
      </c>
      <c r="DC16" s="99">
        <f t="shared" si="7"/>
        <v>0.72968980797636629</v>
      </c>
      <c r="DD16" s="99">
        <f t="shared" si="8"/>
        <v>0.73170731707317072</v>
      </c>
      <c r="DE16" s="99">
        <f t="shared" si="9"/>
        <v>0.73119605425400735</v>
      </c>
      <c r="DF16" s="101">
        <f t="shared" ref="DF16:DF47" si="18">S16-BY16</f>
        <v>90</v>
      </c>
      <c r="DG16" s="101">
        <f t="shared" ref="DG16:DG47" si="19">T16-BZ16</f>
        <v>94</v>
      </c>
      <c r="DH16" s="101">
        <f t="shared" ref="DH16:DH47" si="20">U16-CA16</f>
        <v>99</v>
      </c>
      <c r="DI16" s="101">
        <f t="shared" ref="DI16:DI47" si="21">V16-CB16</f>
        <v>99</v>
      </c>
      <c r="DJ16" s="101">
        <f t="shared" ref="DJ16:DJ47" si="22">W16-CC16</f>
        <v>150</v>
      </c>
      <c r="DK16" s="101">
        <f t="shared" ref="DK16:DK47" si="23">X16-CD16</f>
        <v>157</v>
      </c>
      <c r="DL16" s="101">
        <f t="shared" ref="DL16:DL47" si="24">Y16-CE16</f>
        <v>148</v>
      </c>
      <c r="DM16" s="101">
        <f t="shared" ref="DM16:DM47" si="25">Z16-CF16</f>
        <v>169</v>
      </c>
      <c r="DN16" s="101">
        <f t="shared" ref="DN16:DN47" si="26">AA16-CG16</f>
        <v>176</v>
      </c>
      <c r="DO16" s="101">
        <f t="shared" ref="DO16:DO47" si="27">AB16-CH16</f>
        <v>185</v>
      </c>
      <c r="DP16" s="101">
        <f t="shared" ref="DP16:DP47" si="28">AC16-CI16</f>
        <v>193</v>
      </c>
    </row>
    <row r="17" spans="1:120" ht="12.75" customHeight="1" x14ac:dyDescent="0.3">
      <c r="A17" s="157"/>
      <c r="B17" s="149"/>
      <c r="C17" s="43">
        <v>1</v>
      </c>
      <c r="D17" s="61">
        <f t="shared" si="14"/>
        <v>631.42000000000007</v>
      </c>
      <c r="E17" s="61">
        <f t="shared" si="15"/>
        <v>662.86</v>
      </c>
      <c r="F17" s="61">
        <f t="shared" si="16"/>
        <v>703.47</v>
      </c>
      <c r="G17" s="61">
        <f t="shared" si="17"/>
        <v>708.71</v>
      </c>
      <c r="H17" s="61">
        <f t="shared" si="17"/>
        <v>1044.07</v>
      </c>
      <c r="I17" s="61">
        <f t="shared" si="17"/>
        <v>1109.57</v>
      </c>
      <c r="J17" s="61">
        <f t="shared" si="17"/>
        <v>1037.52</v>
      </c>
      <c r="K17" s="61">
        <f t="shared" si="17"/>
        <v>1185.55</v>
      </c>
      <c r="L17" s="61">
        <f t="shared" si="17"/>
        <v>1258.9100000000001</v>
      </c>
      <c r="M17" s="61">
        <f t="shared" si="17"/>
        <v>1323.1000000000001</v>
      </c>
      <c r="N17" s="61">
        <f t="shared" si="17"/>
        <v>1401.7</v>
      </c>
      <c r="O17" s="43">
        <v>1</v>
      </c>
      <c r="P17" s="8"/>
      <c r="Q17" s="8"/>
      <c r="R17" s="1"/>
      <c r="S17" s="98">
        <v>482</v>
      </c>
      <c r="T17" s="98">
        <v>506</v>
      </c>
      <c r="U17" s="98">
        <v>537</v>
      </c>
      <c r="V17" s="98">
        <v>541</v>
      </c>
      <c r="W17" s="98">
        <v>797</v>
      </c>
      <c r="X17" s="98">
        <v>847</v>
      </c>
      <c r="Y17" s="98">
        <v>792</v>
      </c>
      <c r="Z17" s="98">
        <v>905</v>
      </c>
      <c r="AA17" s="98">
        <v>961</v>
      </c>
      <c r="AB17" s="1">
        <v>1010</v>
      </c>
      <c r="AC17" s="1">
        <v>1070</v>
      </c>
      <c r="AE17" s="98">
        <v>447</v>
      </c>
      <c r="AF17" s="98">
        <v>469</v>
      </c>
      <c r="AG17" s="98">
        <v>498</v>
      </c>
      <c r="AH17" s="98">
        <v>501</v>
      </c>
      <c r="AI17" s="98">
        <v>738</v>
      </c>
      <c r="AJ17" s="98">
        <v>784</v>
      </c>
      <c r="AK17" s="98">
        <v>733</v>
      </c>
      <c r="AL17" s="98">
        <v>838</v>
      </c>
      <c r="AM17" s="98">
        <v>890</v>
      </c>
      <c r="AN17" s="1">
        <v>935</v>
      </c>
      <c r="AO17" s="1">
        <v>991</v>
      </c>
      <c r="BY17" s="98">
        <v>376</v>
      </c>
      <c r="BZ17" s="98">
        <v>394</v>
      </c>
      <c r="CA17" s="98">
        <v>419</v>
      </c>
      <c r="CB17" s="98">
        <v>422</v>
      </c>
      <c r="CC17" s="98">
        <v>624</v>
      </c>
      <c r="CD17" s="98">
        <v>664</v>
      </c>
      <c r="CE17" s="98">
        <v>620</v>
      </c>
      <c r="CF17" s="98">
        <v>709</v>
      </c>
      <c r="CG17" s="98">
        <v>754</v>
      </c>
      <c r="CH17" s="1">
        <v>792</v>
      </c>
      <c r="CI17" s="1">
        <v>840</v>
      </c>
      <c r="CK17" s="98">
        <v>351</v>
      </c>
      <c r="CL17" s="98">
        <v>368</v>
      </c>
      <c r="CM17" s="98">
        <v>391</v>
      </c>
      <c r="CN17" s="98">
        <v>394</v>
      </c>
      <c r="CO17" s="98">
        <v>583</v>
      </c>
      <c r="CP17" s="98">
        <v>620</v>
      </c>
      <c r="CQ17" s="98">
        <v>579</v>
      </c>
      <c r="CR17" s="98">
        <v>662</v>
      </c>
      <c r="CS17" s="98">
        <v>704</v>
      </c>
      <c r="CT17" s="1">
        <v>740</v>
      </c>
      <c r="CU17" s="1">
        <v>785</v>
      </c>
      <c r="CW17" s="99">
        <f t="shared" si="1"/>
        <v>0.72821576763485474</v>
      </c>
      <c r="CX17" s="99">
        <f t="shared" si="2"/>
        <v>0.72727272727272729</v>
      </c>
      <c r="CY17" s="99">
        <f t="shared" si="3"/>
        <v>0.72811918063314707</v>
      </c>
      <c r="CZ17" s="99">
        <f t="shared" si="4"/>
        <v>0.72828096118299446</v>
      </c>
      <c r="DA17" s="99">
        <f t="shared" si="5"/>
        <v>0.73149309912170635</v>
      </c>
      <c r="DB17" s="99">
        <f t="shared" si="6"/>
        <v>0.73199527744982296</v>
      </c>
      <c r="DC17" s="99">
        <f t="shared" si="7"/>
        <v>0.73106060606060608</v>
      </c>
      <c r="DD17" s="99">
        <f t="shared" si="8"/>
        <v>0.73149171270718227</v>
      </c>
      <c r="DE17" s="99">
        <f t="shared" si="9"/>
        <v>0.7325702393340271</v>
      </c>
      <c r="DF17" s="101">
        <f t="shared" si="18"/>
        <v>106</v>
      </c>
      <c r="DG17" s="101">
        <f t="shared" si="19"/>
        <v>112</v>
      </c>
      <c r="DH17" s="101">
        <f t="shared" si="20"/>
        <v>118</v>
      </c>
      <c r="DI17" s="101">
        <f t="shared" si="21"/>
        <v>119</v>
      </c>
      <c r="DJ17" s="101">
        <f t="shared" si="22"/>
        <v>173</v>
      </c>
      <c r="DK17" s="101">
        <f t="shared" si="23"/>
        <v>183</v>
      </c>
      <c r="DL17" s="101">
        <f t="shared" si="24"/>
        <v>172</v>
      </c>
      <c r="DM17" s="101">
        <f t="shared" si="25"/>
        <v>196</v>
      </c>
      <c r="DN17" s="101">
        <f t="shared" si="26"/>
        <v>207</v>
      </c>
      <c r="DO17" s="101">
        <f t="shared" si="27"/>
        <v>218</v>
      </c>
      <c r="DP17" s="101">
        <f t="shared" si="28"/>
        <v>230</v>
      </c>
    </row>
    <row r="18" spans="1:120" ht="12.75" customHeight="1" x14ac:dyDescent="0.3">
      <c r="A18" s="157"/>
      <c r="B18" s="149"/>
      <c r="C18" s="51">
        <v>1.5</v>
      </c>
      <c r="D18" s="60">
        <f t="shared" si="14"/>
        <v>715.26</v>
      </c>
      <c r="E18" s="60">
        <f t="shared" si="15"/>
        <v>766.35</v>
      </c>
      <c r="F18" s="60">
        <f t="shared" si="16"/>
        <v>816.13</v>
      </c>
      <c r="G18" s="60">
        <f t="shared" si="17"/>
        <v>826.61</v>
      </c>
      <c r="H18" s="60">
        <f t="shared" si="17"/>
        <v>1188.17</v>
      </c>
      <c r="I18" s="60">
        <f t="shared" si="17"/>
        <v>1265.46</v>
      </c>
      <c r="J18" s="60">
        <f t="shared" si="17"/>
        <v>1188.17</v>
      </c>
      <c r="K18" s="60">
        <f t="shared" si="17"/>
        <v>1347.99</v>
      </c>
      <c r="L18" s="60">
        <f t="shared" si="17"/>
        <v>1443.6200000000001</v>
      </c>
      <c r="M18" s="60">
        <f t="shared" si="17"/>
        <v>1527.46</v>
      </c>
      <c r="N18" s="60">
        <f t="shared" si="17"/>
        <v>1613.92</v>
      </c>
      <c r="O18" s="51">
        <v>1.5</v>
      </c>
      <c r="P18" s="8"/>
      <c r="Q18" s="8"/>
      <c r="R18" s="1"/>
      <c r="S18" s="98">
        <v>546</v>
      </c>
      <c r="T18" s="98">
        <v>585</v>
      </c>
      <c r="U18" s="98">
        <v>623</v>
      </c>
      <c r="V18" s="98">
        <v>631</v>
      </c>
      <c r="W18" s="98">
        <v>907</v>
      </c>
      <c r="X18" s="98">
        <v>966</v>
      </c>
      <c r="Y18" s="98">
        <v>907</v>
      </c>
      <c r="Z18" s="98">
        <v>1029</v>
      </c>
      <c r="AA18" s="98">
        <v>1102</v>
      </c>
      <c r="AB18" s="1">
        <v>1166</v>
      </c>
      <c r="AC18" s="1">
        <v>1232</v>
      </c>
      <c r="AE18" s="98">
        <v>506</v>
      </c>
      <c r="AF18" s="98">
        <v>542</v>
      </c>
      <c r="AG18" s="98">
        <v>577</v>
      </c>
      <c r="AH18" s="98">
        <v>585</v>
      </c>
      <c r="AI18" s="98">
        <v>840</v>
      </c>
      <c r="AJ18" s="98">
        <v>894</v>
      </c>
      <c r="AK18" s="98">
        <v>840</v>
      </c>
      <c r="AL18" s="98">
        <v>952</v>
      </c>
      <c r="AM18" s="98">
        <v>1021</v>
      </c>
      <c r="AN18" s="1">
        <v>1080</v>
      </c>
      <c r="AO18" s="1">
        <v>1140</v>
      </c>
      <c r="BY18" s="98">
        <v>426</v>
      </c>
      <c r="BZ18" s="98">
        <v>457</v>
      </c>
      <c r="CA18" s="98">
        <v>486</v>
      </c>
      <c r="CB18" s="98">
        <v>493</v>
      </c>
      <c r="CC18" s="98">
        <v>711</v>
      </c>
      <c r="CD18" s="98">
        <v>758</v>
      </c>
      <c r="CE18" s="98">
        <v>711</v>
      </c>
      <c r="CF18" s="98">
        <v>807</v>
      </c>
      <c r="CG18" s="98">
        <v>865</v>
      </c>
      <c r="CH18" s="1">
        <v>916</v>
      </c>
      <c r="CI18" s="1">
        <v>967</v>
      </c>
      <c r="CK18" s="98">
        <v>398</v>
      </c>
      <c r="CL18" s="98">
        <v>427</v>
      </c>
      <c r="CM18" s="98">
        <v>454</v>
      </c>
      <c r="CN18" s="98">
        <v>460</v>
      </c>
      <c r="CO18" s="98">
        <v>664</v>
      </c>
      <c r="CP18" s="98">
        <v>708</v>
      </c>
      <c r="CQ18" s="98">
        <v>664</v>
      </c>
      <c r="CR18" s="98">
        <v>754</v>
      </c>
      <c r="CS18" s="98">
        <v>808</v>
      </c>
      <c r="CT18" s="1">
        <v>856</v>
      </c>
      <c r="CU18" s="1">
        <v>903</v>
      </c>
      <c r="CW18" s="99">
        <f t="shared" si="1"/>
        <v>0.7289377289377289</v>
      </c>
      <c r="CX18" s="99">
        <f t="shared" si="2"/>
        <v>0.72991452991452987</v>
      </c>
      <c r="CY18" s="99">
        <f t="shared" si="3"/>
        <v>0.7287319422150883</v>
      </c>
      <c r="CZ18" s="99">
        <f t="shared" si="4"/>
        <v>0.72900158478605392</v>
      </c>
      <c r="DA18" s="99">
        <f t="shared" si="5"/>
        <v>0.73208379272326352</v>
      </c>
      <c r="DB18" s="99">
        <f t="shared" si="6"/>
        <v>0.73291925465838514</v>
      </c>
      <c r="DC18" s="99">
        <f t="shared" si="7"/>
        <v>0.73208379272326352</v>
      </c>
      <c r="DD18" s="99">
        <f t="shared" si="8"/>
        <v>0.73275024295432456</v>
      </c>
      <c r="DE18" s="99">
        <f t="shared" si="9"/>
        <v>0.73321234119782219</v>
      </c>
      <c r="DF18" s="101">
        <f t="shared" si="18"/>
        <v>120</v>
      </c>
      <c r="DG18" s="101">
        <f t="shared" si="19"/>
        <v>128</v>
      </c>
      <c r="DH18" s="101">
        <f t="shared" si="20"/>
        <v>137</v>
      </c>
      <c r="DI18" s="101">
        <f t="shared" si="21"/>
        <v>138</v>
      </c>
      <c r="DJ18" s="101">
        <f t="shared" si="22"/>
        <v>196</v>
      </c>
      <c r="DK18" s="101">
        <f t="shared" si="23"/>
        <v>208</v>
      </c>
      <c r="DL18" s="101">
        <f t="shared" si="24"/>
        <v>196</v>
      </c>
      <c r="DM18" s="101">
        <f t="shared" si="25"/>
        <v>222</v>
      </c>
      <c r="DN18" s="101">
        <f t="shared" si="26"/>
        <v>237</v>
      </c>
      <c r="DO18" s="101">
        <f t="shared" si="27"/>
        <v>250</v>
      </c>
      <c r="DP18" s="101">
        <f t="shared" si="28"/>
        <v>265</v>
      </c>
    </row>
    <row r="19" spans="1:120" ht="12.75" customHeight="1" x14ac:dyDescent="0.3">
      <c r="A19" s="157"/>
      <c r="B19" s="149"/>
      <c r="C19" s="43">
        <v>2</v>
      </c>
      <c r="D19" s="61">
        <f t="shared" si="14"/>
        <v>804.34</v>
      </c>
      <c r="E19" s="61">
        <f t="shared" si="15"/>
        <v>875.08</v>
      </c>
      <c r="F19" s="61">
        <f t="shared" si="16"/>
        <v>928.79000000000008</v>
      </c>
      <c r="G19" s="61">
        <f t="shared" si="17"/>
        <v>935.34</v>
      </c>
      <c r="H19" s="61">
        <f t="shared" si="17"/>
        <v>1332.27</v>
      </c>
      <c r="I19" s="61">
        <f t="shared" si="17"/>
        <v>1421.3500000000001</v>
      </c>
      <c r="J19" s="61">
        <f t="shared" si="17"/>
        <v>1338.8200000000002</v>
      </c>
      <c r="K19" s="61">
        <f t="shared" si="17"/>
        <v>1526.15</v>
      </c>
      <c r="L19" s="61">
        <f t="shared" si="17"/>
        <v>1629.64</v>
      </c>
      <c r="M19" s="61">
        <f t="shared" si="17"/>
        <v>1734.44</v>
      </c>
      <c r="N19" s="61">
        <f t="shared" si="17"/>
        <v>1828.76</v>
      </c>
      <c r="O19" s="43">
        <v>2</v>
      </c>
      <c r="P19" s="8"/>
      <c r="Q19" s="8"/>
      <c r="R19" s="1"/>
      <c r="S19" s="98">
        <v>614</v>
      </c>
      <c r="T19" s="98">
        <v>668</v>
      </c>
      <c r="U19" s="98">
        <v>709</v>
      </c>
      <c r="V19" s="98">
        <v>714</v>
      </c>
      <c r="W19" s="98">
        <v>1017</v>
      </c>
      <c r="X19" s="98">
        <v>1085</v>
      </c>
      <c r="Y19" s="98">
        <v>1022</v>
      </c>
      <c r="Z19" s="98">
        <v>1165</v>
      </c>
      <c r="AA19" s="98">
        <v>1244</v>
      </c>
      <c r="AB19" s="1">
        <v>1324</v>
      </c>
      <c r="AC19" s="1">
        <v>1396</v>
      </c>
      <c r="AE19" s="98">
        <v>568</v>
      </c>
      <c r="AF19" s="98">
        <v>618</v>
      </c>
      <c r="AG19" s="98">
        <v>657</v>
      </c>
      <c r="AH19" s="98">
        <v>661</v>
      </c>
      <c r="AI19" s="98">
        <v>942</v>
      </c>
      <c r="AJ19" s="98">
        <v>1005</v>
      </c>
      <c r="AK19" s="98">
        <v>947</v>
      </c>
      <c r="AL19" s="98">
        <v>1079</v>
      </c>
      <c r="AM19" s="98">
        <v>1152</v>
      </c>
      <c r="AN19" s="1">
        <v>1226</v>
      </c>
      <c r="AO19" s="1">
        <v>1292</v>
      </c>
      <c r="BY19" s="98">
        <v>479</v>
      </c>
      <c r="BZ19" s="98">
        <v>522</v>
      </c>
      <c r="CA19" s="98">
        <v>555</v>
      </c>
      <c r="CB19" s="98">
        <v>559</v>
      </c>
      <c r="CC19" s="98">
        <v>798</v>
      </c>
      <c r="CD19" s="98">
        <v>852</v>
      </c>
      <c r="CE19" s="98">
        <v>802</v>
      </c>
      <c r="CF19" s="98">
        <v>915</v>
      </c>
      <c r="CG19" s="98">
        <v>977</v>
      </c>
      <c r="CH19" s="1">
        <v>1041</v>
      </c>
      <c r="CI19" s="1">
        <v>1097</v>
      </c>
      <c r="CK19" s="98">
        <v>447</v>
      </c>
      <c r="CL19" s="98">
        <v>487</v>
      </c>
      <c r="CM19" s="98">
        <v>518</v>
      </c>
      <c r="CN19" s="98">
        <v>522</v>
      </c>
      <c r="CO19" s="98">
        <v>745</v>
      </c>
      <c r="CP19" s="98">
        <v>796</v>
      </c>
      <c r="CQ19" s="98">
        <v>749</v>
      </c>
      <c r="CR19" s="98">
        <v>855</v>
      </c>
      <c r="CS19" s="98">
        <v>913</v>
      </c>
      <c r="CT19" s="1">
        <v>972</v>
      </c>
      <c r="CU19" s="1">
        <v>1025</v>
      </c>
      <c r="CW19" s="99">
        <f t="shared" si="1"/>
        <v>0.7280130293159609</v>
      </c>
      <c r="CX19" s="99">
        <f t="shared" si="2"/>
        <v>0.72904191616766467</v>
      </c>
      <c r="CY19" s="99">
        <f t="shared" si="3"/>
        <v>0.73060648801128347</v>
      </c>
      <c r="CZ19" s="99">
        <f t="shared" si="4"/>
        <v>0.73109243697478987</v>
      </c>
      <c r="DA19" s="99">
        <f t="shared" si="5"/>
        <v>0.7325467059980334</v>
      </c>
      <c r="DB19" s="99">
        <f t="shared" si="6"/>
        <v>0.73364055299539166</v>
      </c>
      <c r="DC19" s="99">
        <f t="shared" si="7"/>
        <v>0.73287671232876717</v>
      </c>
      <c r="DD19" s="99">
        <f t="shared" si="8"/>
        <v>0.73390557939914158</v>
      </c>
      <c r="DE19" s="99">
        <f t="shared" si="9"/>
        <v>0.73392282958199362</v>
      </c>
      <c r="DF19" s="101">
        <f t="shared" si="18"/>
        <v>135</v>
      </c>
      <c r="DG19" s="101">
        <f t="shared" si="19"/>
        <v>146</v>
      </c>
      <c r="DH19" s="101">
        <f t="shared" si="20"/>
        <v>154</v>
      </c>
      <c r="DI19" s="101">
        <f t="shared" si="21"/>
        <v>155</v>
      </c>
      <c r="DJ19" s="101">
        <f t="shared" si="22"/>
        <v>219</v>
      </c>
      <c r="DK19" s="101">
        <f t="shared" si="23"/>
        <v>233</v>
      </c>
      <c r="DL19" s="101">
        <f t="shared" si="24"/>
        <v>220</v>
      </c>
      <c r="DM19" s="101">
        <f t="shared" si="25"/>
        <v>250</v>
      </c>
      <c r="DN19" s="101">
        <f t="shared" si="26"/>
        <v>267</v>
      </c>
      <c r="DO19" s="101">
        <f t="shared" si="27"/>
        <v>283</v>
      </c>
      <c r="DP19" s="101">
        <f t="shared" si="28"/>
        <v>299</v>
      </c>
    </row>
    <row r="20" spans="1:120" ht="12.75" customHeight="1" x14ac:dyDescent="0.3">
      <c r="A20" s="157"/>
      <c r="B20" s="149"/>
      <c r="C20" s="51">
        <v>2.5</v>
      </c>
      <c r="D20" s="60">
        <f t="shared" si="14"/>
        <v>888.18000000000006</v>
      </c>
      <c r="E20" s="60">
        <f t="shared" si="15"/>
        <v>978.57</v>
      </c>
      <c r="F20" s="60">
        <f t="shared" si="16"/>
        <v>1038.8300000000002</v>
      </c>
      <c r="G20" s="60">
        <f t="shared" si="17"/>
        <v>1045.3800000000001</v>
      </c>
      <c r="H20" s="60">
        <f t="shared" si="17"/>
        <v>1472.44</v>
      </c>
      <c r="I20" s="60">
        <f t="shared" si="17"/>
        <v>1578.55</v>
      </c>
      <c r="J20" s="60">
        <f t="shared" si="17"/>
        <v>1490.78</v>
      </c>
      <c r="K20" s="60">
        <f t="shared" si="17"/>
        <v>1703</v>
      </c>
      <c r="L20" s="60">
        <f t="shared" si="17"/>
        <v>1815.66</v>
      </c>
      <c r="M20" s="60">
        <f t="shared" si="17"/>
        <v>1942.73</v>
      </c>
      <c r="N20" s="60">
        <f t="shared" si="17"/>
        <v>2039.67</v>
      </c>
      <c r="O20" s="51">
        <v>2.5</v>
      </c>
      <c r="P20" s="8"/>
      <c r="Q20" s="8"/>
      <c r="R20" s="1"/>
      <c r="S20" s="98">
        <v>678</v>
      </c>
      <c r="T20" s="98">
        <v>747</v>
      </c>
      <c r="U20" s="98">
        <v>793</v>
      </c>
      <c r="V20" s="98">
        <v>798</v>
      </c>
      <c r="W20" s="98">
        <v>1124</v>
      </c>
      <c r="X20" s="98">
        <v>1205</v>
      </c>
      <c r="Y20" s="98">
        <v>1138</v>
      </c>
      <c r="Z20" s="98">
        <v>1300</v>
      </c>
      <c r="AA20" s="98">
        <v>1386</v>
      </c>
      <c r="AB20" s="1">
        <v>1483</v>
      </c>
      <c r="AC20" s="1">
        <v>1557</v>
      </c>
      <c r="AE20" s="98">
        <v>628</v>
      </c>
      <c r="AF20" s="98">
        <v>691</v>
      </c>
      <c r="AG20" s="98">
        <v>734</v>
      </c>
      <c r="AH20" s="98">
        <v>739</v>
      </c>
      <c r="AI20" s="98">
        <v>1041</v>
      </c>
      <c r="AJ20" s="98">
        <v>1116</v>
      </c>
      <c r="AK20" s="98">
        <v>1053</v>
      </c>
      <c r="AL20" s="98">
        <v>1204</v>
      </c>
      <c r="AM20" s="98">
        <v>1283</v>
      </c>
      <c r="AN20" s="1">
        <v>1373</v>
      </c>
      <c r="AO20" s="1">
        <v>1442</v>
      </c>
      <c r="BY20" s="98">
        <v>530</v>
      </c>
      <c r="BZ20" s="98">
        <v>584</v>
      </c>
      <c r="CA20" s="98">
        <v>621</v>
      </c>
      <c r="CB20" s="98">
        <v>625</v>
      </c>
      <c r="CC20" s="98">
        <v>882</v>
      </c>
      <c r="CD20" s="98">
        <v>947</v>
      </c>
      <c r="CE20" s="98">
        <v>893</v>
      </c>
      <c r="CF20" s="98">
        <v>1022</v>
      </c>
      <c r="CG20" s="98">
        <v>1089</v>
      </c>
      <c r="CH20" s="1">
        <v>1166</v>
      </c>
      <c r="CI20" s="1">
        <v>1225</v>
      </c>
      <c r="CK20" s="98">
        <v>495</v>
      </c>
      <c r="CL20" s="98">
        <v>545</v>
      </c>
      <c r="CM20" s="98">
        <v>580</v>
      </c>
      <c r="CN20" s="98">
        <v>584</v>
      </c>
      <c r="CO20" s="98">
        <v>824</v>
      </c>
      <c r="CP20" s="98">
        <v>885</v>
      </c>
      <c r="CQ20" s="98">
        <v>834</v>
      </c>
      <c r="CR20" s="98">
        <v>955</v>
      </c>
      <c r="CS20" s="98">
        <v>1017</v>
      </c>
      <c r="CT20" s="1">
        <v>1089</v>
      </c>
      <c r="CU20" s="1">
        <v>1144</v>
      </c>
      <c r="CW20" s="99">
        <f t="shared" si="1"/>
        <v>0.73008849557522126</v>
      </c>
      <c r="CX20" s="99">
        <f t="shared" si="2"/>
        <v>0.7295850066934404</v>
      </c>
      <c r="CY20" s="99">
        <f t="shared" si="3"/>
        <v>0.73139974779319039</v>
      </c>
      <c r="CZ20" s="99">
        <f t="shared" si="4"/>
        <v>0.73182957393483705</v>
      </c>
      <c r="DA20" s="99">
        <f t="shared" si="5"/>
        <v>0.73309608540925264</v>
      </c>
      <c r="DB20" s="99">
        <f t="shared" si="6"/>
        <v>0.73443983402489632</v>
      </c>
      <c r="DC20" s="99">
        <f t="shared" si="7"/>
        <v>0.73286467486818985</v>
      </c>
      <c r="DD20" s="99">
        <f t="shared" si="8"/>
        <v>0.73461538461538467</v>
      </c>
      <c r="DE20" s="99">
        <f t="shared" si="9"/>
        <v>0.73376623376623373</v>
      </c>
      <c r="DF20" s="101">
        <f t="shared" si="18"/>
        <v>148</v>
      </c>
      <c r="DG20" s="101">
        <f t="shared" si="19"/>
        <v>163</v>
      </c>
      <c r="DH20" s="101">
        <f t="shared" si="20"/>
        <v>172</v>
      </c>
      <c r="DI20" s="101">
        <f t="shared" si="21"/>
        <v>173</v>
      </c>
      <c r="DJ20" s="101">
        <f t="shared" si="22"/>
        <v>242</v>
      </c>
      <c r="DK20" s="101">
        <f t="shared" si="23"/>
        <v>258</v>
      </c>
      <c r="DL20" s="101">
        <f t="shared" si="24"/>
        <v>245</v>
      </c>
      <c r="DM20" s="101">
        <f t="shared" si="25"/>
        <v>278</v>
      </c>
      <c r="DN20" s="101">
        <f t="shared" si="26"/>
        <v>297</v>
      </c>
      <c r="DO20" s="101">
        <f t="shared" si="27"/>
        <v>317</v>
      </c>
      <c r="DP20" s="101">
        <f t="shared" si="28"/>
        <v>332</v>
      </c>
    </row>
    <row r="21" spans="1:120" ht="12.75" customHeight="1" x14ac:dyDescent="0.3">
      <c r="A21" s="157"/>
      <c r="B21" s="149"/>
      <c r="C21" s="43">
        <v>3</v>
      </c>
      <c r="D21" s="61">
        <f t="shared" si="14"/>
        <v>994.29000000000008</v>
      </c>
      <c r="E21" s="61">
        <f t="shared" si="15"/>
        <v>1103.02</v>
      </c>
      <c r="F21" s="61">
        <f t="shared" si="16"/>
        <v>1158.04</v>
      </c>
      <c r="G21" s="61">
        <f t="shared" si="17"/>
        <v>1158.04</v>
      </c>
      <c r="H21" s="61">
        <f t="shared" si="17"/>
        <v>1603.44</v>
      </c>
      <c r="I21" s="61">
        <f t="shared" si="17"/>
        <v>1709.5500000000002</v>
      </c>
      <c r="J21" s="61">
        <f t="shared" si="17"/>
        <v>1606.0600000000002</v>
      </c>
      <c r="K21" s="61">
        <f t="shared" si="17"/>
        <v>1816.97</v>
      </c>
      <c r="L21" s="61">
        <f t="shared" si="17"/>
        <v>2001.68</v>
      </c>
      <c r="M21" s="61">
        <f t="shared" si="17"/>
        <v>2133.9900000000002</v>
      </c>
      <c r="N21" s="61">
        <f t="shared" si="17"/>
        <v>2237.48</v>
      </c>
      <c r="O21" s="43">
        <v>3</v>
      </c>
      <c r="P21" s="8"/>
      <c r="Q21" s="8"/>
      <c r="R21" s="1"/>
      <c r="S21" s="98">
        <v>759</v>
      </c>
      <c r="T21" s="98">
        <v>842</v>
      </c>
      <c r="U21" s="98">
        <v>884</v>
      </c>
      <c r="V21" s="98">
        <v>884</v>
      </c>
      <c r="W21" s="98">
        <v>1224</v>
      </c>
      <c r="X21" s="98">
        <v>1305</v>
      </c>
      <c r="Y21" s="98">
        <v>1226</v>
      </c>
      <c r="Z21" s="98">
        <v>1387</v>
      </c>
      <c r="AA21" s="98">
        <v>1528</v>
      </c>
      <c r="AB21" s="1">
        <v>1629</v>
      </c>
      <c r="AC21" s="1">
        <v>1708</v>
      </c>
      <c r="AE21" s="98">
        <v>703</v>
      </c>
      <c r="AF21" s="98">
        <v>780</v>
      </c>
      <c r="AG21" s="98">
        <v>819</v>
      </c>
      <c r="AH21" s="98">
        <v>819</v>
      </c>
      <c r="AI21" s="98">
        <v>1133</v>
      </c>
      <c r="AJ21" s="98">
        <v>1209</v>
      </c>
      <c r="AK21" s="98">
        <v>1136</v>
      </c>
      <c r="AL21" s="98">
        <v>1284</v>
      </c>
      <c r="AM21" s="98">
        <v>1415</v>
      </c>
      <c r="AN21" s="1">
        <v>1508</v>
      </c>
      <c r="AO21" s="1">
        <v>1581</v>
      </c>
      <c r="BY21" s="98">
        <v>594</v>
      </c>
      <c r="BZ21" s="98">
        <v>660</v>
      </c>
      <c r="CA21" s="98">
        <v>693</v>
      </c>
      <c r="CB21" s="98">
        <v>693</v>
      </c>
      <c r="CC21" s="98">
        <v>961</v>
      </c>
      <c r="CD21" s="98">
        <v>1026</v>
      </c>
      <c r="CE21" s="98">
        <v>963</v>
      </c>
      <c r="CF21" s="98">
        <v>1090</v>
      </c>
      <c r="CG21" s="98">
        <v>1202</v>
      </c>
      <c r="CH21" s="1">
        <v>1281</v>
      </c>
      <c r="CI21" s="1">
        <v>1343</v>
      </c>
      <c r="CK21" s="98">
        <v>555</v>
      </c>
      <c r="CL21" s="98">
        <v>616</v>
      </c>
      <c r="CM21" s="98">
        <v>647</v>
      </c>
      <c r="CN21" s="98">
        <v>647</v>
      </c>
      <c r="CO21" s="98">
        <v>898</v>
      </c>
      <c r="CP21" s="98">
        <v>958</v>
      </c>
      <c r="CQ21" s="98">
        <v>900</v>
      </c>
      <c r="CR21" s="98">
        <v>1018</v>
      </c>
      <c r="CS21" s="98">
        <v>1123</v>
      </c>
      <c r="CT21" s="1">
        <v>1197</v>
      </c>
      <c r="CU21" s="1">
        <v>1255</v>
      </c>
      <c r="CW21" s="99">
        <f t="shared" si="1"/>
        <v>0.73122529644268774</v>
      </c>
      <c r="CX21" s="99">
        <f t="shared" si="2"/>
        <v>0.73159144893111638</v>
      </c>
      <c r="CY21" s="99">
        <f t="shared" si="3"/>
        <v>0.73190045248868774</v>
      </c>
      <c r="CZ21" s="99">
        <f t="shared" si="4"/>
        <v>0.73190045248868774</v>
      </c>
      <c r="DA21" s="99">
        <f t="shared" si="5"/>
        <v>0.7336601307189542</v>
      </c>
      <c r="DB21" s="99">
        <f t="shared" si="6"/>
        <v>0.73409961685823755</v>
      </c>
      <c r="DC21" s="99">
        <f t="shared" si="7"/>
        <v>0.73409461663947795</v>
      </c>
      <c r="DD21" s="99">
        <f t="shared" si="8"/>
        <v>0.73395818312905547</v>
      </c>
      <c r="DE21" s="99">
        <f t="shared" si="9"/>
        <v>0.73494764397905754</v>
      </c>
      <c r="DF21" s="101">
        <f t="shared" si="18"/>
        <v>165</v>
      </c>
      <c r="DG21" s="101">
        <f t="shared" si="19"/>
        <v>182</v>
      </c>
      <c r="DH21" s="101">
        <f t="shared" si="20"/>
        <v>191</v>
      </c>
      <c r="DI21" s="101">
        <f t="shared" si="21"/>
        <v>191</v>
      </c>
      <c r="DJ21" s="101">
        <f t="shared" si="22"/>
        <v>263</v>
      </c>
      <c r="DK21" s="101">
        <f t="shared" si="23"/>
        <v>279</v>
      </c>
      <c r="DL21" s="101">
        <f t="shared" si="24"/>
        <v>263</v>
      </c>
      <c r="DM21" s="101">
        <f t="shared" si="25"/>
        <v>297</v>
      </c>
      <c r="DN21" s="101">
        <f t="shared" si="26"/>
        <v>326</v>
      </c>
      <c r="DO21" s="101">
        <f t="shared" si="27"/>
        <v>348</v>
      </c>
      <c r="DP21" s="101">
        <f t="shared" si="28"/>
        <v>365</v>
      </c>
    </row>
    <row r="22" spans="1:120" ht="12.75" customHeight="1" x14ac:dyDescent="0.3">
      <c r="A22" s="157"/>
      <c r="B22" s="149"/>
      <c r="C22" s="51">
        <v>3.5</v>
      </c>
      <c r="D22" s="60">
        <f t="shared" si="14"/>
        <v>1070.27</v>
      </c>
      <c r="E22" s="60">
        <f t="shared" si="15"/>
        <v>1188.17</v>
      </c>
      <c r="F22" s="60">
        <f t="shared" si="16"/>
        <v>1257.6000000000001</v>
      </c>
      <c r="G22" s="60">
        <f t="shared" si="17"/>
        <v>1258.9100000000001</v>
      </c>
      <c r="H22" s="60">
        <f t="shared" si="17"/>
        <v>1731.8200000000002</v>
      </c>
      <c r="I22" s="60">
        <f t="shared" si="17"/>
        <v>1843.17</v>
      </c>
      <c r="J22" s="60">
        <f t="shared" si="17"/>
        <v>1733.13</v>
      </c>
      <c r="K22" s="60">
        <f t="shared" si="17"/>
        <v>1972.8600000000001</v>
      </c>
      <c r="L22" s="60">
        <f t="shared" si="17"/>
        <v>2169.36</v>
      </c>
      <c r="M22" s="60">
        <f t="shared" si="17"/>
        <v>2326.56</v>
      </c>
      <c r="N22" s="60">
        <f t="shared" si="17"/>
        <v>2436.6</v>
      </c>
      <c r="O22" s="51">
        <v>3.5</v>
      </c>
      <c r="P22" s="8"/>
      <c r="Q22" s="8"/>
      <c r="R22" s="1"/>
      <c r="S22" s="98">
        <v>817</v>
      </c>
      <c r="T22" s="98">
        <v>907</v>
      </c>
      <c r="U22" s="98">
        <v>960</v>
      </c>
      <c r="V22" s="98">
        <v>961</v>
      </c>
      <c r="W22" s="98">
        <v>1322</v>
      </c>
      <c r="X22" s="98">
        <v>1407</v>
      </c>
      <c r="Y22" s="98">
        <v>1323</v>
      </c>
      <c r="Z22" s="98">
        <v>1506</v>
      </c>
      <c r="AA22" s="98">
        <v>1656</v>
      </c>
      <c r="AB22" s="1">
        <v>1776</v>
      </c>
      <c r="AC22" s="1">
        <v>1860</v>
      </c>
      <c r="AE22" s="98">
        <v>756</v>
      </c>
      <c r="AF22" s="98">
        <v>840</v>
      </c>
      <c r="AG22" s="98">
        <v>889</v>
      </c>
      <c r="AH22" s="98">
        <v>890</v>
      </c>
      <c r="AI22" s="98">
        <v>1224</v>
      </c>
      <c r="AJ22" s="98">
        <v>1303</v>
      </c>
      <c r="AK22" s="98">
        <v>1225</v>
      </c>
      <c r="AL22" s="98">
        <v>1394</v>
      </c>
      <c r="AM22" s="98">
        <v>1534</v>
      </c>
      <c r="AN22" s="1">
        <v>1645</v>
      </c>
      <c r="AO22" s="1">
        <v>1723</v>
      </c>
      <c r="BY22" s="98">
        <v>640</v>
      </c>
      <c r="BZ22" s="98">
        <v>711</v>
      </c>
      <c r="CA22" s="98">
        <v>753</v>
      </c>
      <c r="CB22" s="98">
        <v>753</v>
      </c>
      <c r="CC22" s="98">
        <v>1039</v>
      </c>
      <c r="CD22" s="98">
        <v>1106</v>
      </c>
      <c r="CE22" s="98">
        <v>1039</v>
      </c>
      <c r="CF22" s="98">
        <v>1184</v>
      </c>
      <c r="CG22" s="98">
        <v>1303</v>
      </c>
      <c r="CH22" s="1">
        <v>1398</v>
      </c>
      <c r="CI22" s="1">
        <v>1464</v>
      </c>
      <c r="CK22" s="98">
        <v>598</v>
      </c>
      <c r="CL22" s="98">
        <v>664</v>
      </c>
      <c r="CM22" s="98">
        <v>703</v>
      </c>
      <c r="CN22" s="98">
        <v>703</v>
      </c>
      <c r="CO22" s="98">
        <v>971</v>
      </c>
      <c r="CP22" s="98">
        <v>1033</v>
      </c>
      <c r="CQ22" s="98">
        <v>971</v>
      </c>
      <c r="CR22" s="98">
        <v>1106</v>
      </c>
      <c r="CS22" s="98">
        <v>1217</v>
      </c>
      <c r="CT22" s="1">
        <v>1306</v>
      </c>
      <c r="CU22" s="1">
        <v>1368</v>
      </c>
      <c r="CW22" s="99">
        <f t="shared" si="1"/>
        <v>0.7319461444308446</v>
      </c>
      <c r="CX22" s="99">
        <f t="shared" si="2"/>
        <v>0.73208379272326352</v>
      </c>
      <c r="CY22" s="99">
        <f t="shared" si="3"/>
        <v>0.73229166666666667</v>
      </c>
      <c r="CZ22" s="99">
        <f t="shared" si="4"/>
        <v>0.73152965660770031</v>
      </c>
      <c r="DA22" s="99">
        <f t="shared" si="5"/>
        <v>0.73449319213313158</v>
      </c>
      <c r="DB22" s="99">
        <f t="shared" si="6"/>
        <v>0.73418621179815213</v>
      </c>
      <c r="DC22" s="99">
        <f t="shared" si="7"/>
        <v>0.73393801965230532</v>
      </c>
      <c r="DD22" s="99">
        <f t="shared" si="8"/>
        <v>0.73439575033200533</v>
      </c>
      <c r="DE22" s="99">
        <f t="shared" si="9"/>
        <v>0.73490338164251212</v>
      </c>
      <c r="DF22" s="101">
        <f t="shared" si="18"/>
        <v>177</v>
      </c>
      <c r="DG22" s="101">
        <f t="shared" si="19"/>
        <v>196</v>
      </c>
      <c r="DH22" s="101">
        <f t="shared" si="20"/>
        <v>207</v>
      </c>
      <c r="DI22" s="101">
        <f t="shared" si="21"/>
        <v>208</v>
      </c>
      <c r="DJ22" s="101">
        <f t="shared" si="22"/>
        <v>283</v>
      </c>
      <c r="DK22" s="101">
        <f t="shared" si="23"/>
        <v>301</v>
      </c>
      <c r="DL22" s="101">
        <f t="shared" si="24"/>
        <v>284</v>
      </c>
      <c r="DM22" s="101">
        <f t="shared" si="25"/>
        <v>322</v>
      </c>
      <c r="DN22" s="101">
        <f t="shared" si="26"/>
        <v>353</v>
      </c>
      <c r="DO22" s="101">
        <f t="shared" si="27"/>
        <v>378</v>
      </c>
      <c r="DP22" s="101">
        <f t="shared" si="28"/>
        <v>396</v>
      </c>
    </row>
    <row r="23" spans="1:120" ht="12.75" customHeight="1" x14ac:dyDescent="0.3">
      <c r="A23" s="157"/>
      <c r="B23" s="149"/>
      <c r="C23" s="43">
        <v>4</v>
      </c>
      <c r="D23" s="61">
        <f t="shared" si="14"/>
        <v>1148.8700000000001</v>
      </c>
      <c r="E23" s="61">
        <f t="shared" si="15"/>
        <v>1273.3200000000002</v>
      </c>
      <c r="F23" s="61">
        <f t="shared" si="16"/>
        <v>1345.3700000000001</v>
      </c>
      <c r="G23" s="61">
        <f t="shared" si="17"/>
        <v>1363.71</v>
      </c>
      <c r="H23" s="61">
        <f t="shared" si="17"/>
        <v>1864.13</v>
      </c>
      <c r="I23" s="61">
        <f t="shared" si="17"/>
        <v>1980.72</v>
      </c>
      <c r="J23" s="61">
        <f t="shared" si="17"/>
        <v>1862.8200000000002</v>
      </c>
      <c r="K23" s="61">
        <f t="shared" si="17"/>
        <v>2128.75</v>
      </c>
      <c r="L23" s="61">
        <f t="shared" si="17"/>
        <v>2337.04</v>
      </c>
      <c r="M23" s="61">
        <f t="shared" si="17"/>
        <v>2517.8200000000002</v>
      </c>
      <c r="N23" s="61">
        <f t="shared" si="17"/>
        <v>2634.4100000000003</v>
      </c>
      <c r="O23" s="43">
        <v>4</v>
      </c>
      <c r="P23" s="8"/>
      <c r="Q23" s="8"/>
      <c r="R23" s="1"/>
      <c r="S23" s="98">
        <v>877</v>
      </c>
      <c r="T23" s="98">
        <v>972</v>
      </c>
      <c r="U23" s="98">
        <v>1027</v>
      </c>
      <c r="V23" s="98">
        <v>1041</v>
      </c>
      <c r="W23" s="98">
        <v>1423</v>
      </c>
      <c r="X23" s="98">
        <v>1512</v>
      </c>
      <c r="Y23" s="98">
        <v>1422</v>
      </c>
      <c r="Z23" s="98">
        <v>1625</v>
      </c>
      <c r="AA23" s="98">
        <v>1784</v>
      </c>
      <c r="AB23" s="1">
        <v>1922</v>
      </c>
      <c r="AC23" s="1">
        <v>2011</v>
      </c>
      <c r="AE23" s="98">
        <v>812</v>
      </c>
      <c r="AF23" s="98">
        <v>900</v>
      </c>
      <c r="AG23" s="98">
        <v>951</v>
      </c>
      <c r="AH23" s="98">
        <v>964</v>
      </c>
      <c r="AI23" s="98">
        <v>1318</v>
      </c>
      <c r="AJ23" s="98">
        <v>1400</v>
      </c>
      <c r="AK23" s="98">
        <v>1317</v>
      </c>
      <c r="AL23" s="98">
        <v>1505</v>
      </c>
      <c r="AM23" s="98">
        <v>1652</v>
      </c>
      <c r="AN23" s="1">
        <v>1779</v>
      </c>
      <c r="AO23" s="1">
        <v>1862</v>
      </c>
      <c r="BY23" s="98">
        <v>687</v>
      </c>
      <c r="BZ23" s="98">
        <v>762</v>
      </c>
      <c r="CA23" s="98">
        <v>806</v>
      </c>
      <c r="CB23" s="98">
        <v>817</v>
      </c>
      <c r="CC23" s="98">
        <v>1119</v>
      </c>
      <c r="CD23" s="98">
        <v>1189</v>
      </c>
      <c r="CE23" s="98">
        <v>1117</v>
      </c>
      <c r="CF23" s="98">
        <v>1278</v>
      </c>
      <c r="CG23" s="98">
        <v>1404</v>
      </c>
      <c r="CH23" s="1">
        <v>1513</v>
      </c>
      <c r="CI23" s="1">
        <v>1583</v>
      </c>
      <c r="CK23" s="98">
        <v>642</v>
      </c>
      <c r="CL23" s="98">
        <v>712</v>
      </c>
      <c r="CM23" s="98">
        <v>753</v>
      </c>
      <c r="CN23" s="98">
        <v>763</v>
      </c>
      <c r="CO23" s="98">
        <v>1045</v>
      </c>
      <c r="CP23" s="98">
        <v>1111</v>
      </c>
      <c r="CQ23" s="98">
        <v>1043</v>
      </c>
      <c r="CR23" s="98">
        <v>1194</v>
      </c>
      <c r="CS23" s="98">
        <v>1312</v>
      </c>
      <c r="CT23" s="1">
        <v>1414</v>
      </c>
      <c r="CU23" s="1">
        <v>1479</v>
      </c>
      <c r="CW23" s="99">
        <f t="shared" si="1"/>
        <v>0.73204104903078682</v>
      </c>
      <c r="CX23" s="99">
        <f t="shared" si="2"/>
        <v>0.73251028806584362</v>
      </c>
      <c r="CY23" s="99">
        <f t="shared" si="3"/>
        <v>0.73320350535540413</v>
      </c>
      <c r="CZ23" s="99">
        <f t="shared" si="4"/>
        <v>0.73294908741594622</v>
      </c>
      <c r="DA23" s="99">
        <f t="shared" si="5"/>
        <v>0.73436401967673925</v>
      </c>
      <c r="DB23" s="99">
        <f t="shared" si="6"/>
        <v>0.73478835978835977</v>
      </c>
      <c r="DC23" s="99">
        <f t="shared" si="7"/>
        <v>0.73347398030942335</v>
      </c>
      <c r="DD23" s="99">
        <f t="shared" si="8"/>
        <v>0.73476923076923073</v>
      </c>
      <c r="DE23" s="99">
        <f t="shared" si="9"/>
        <v>0.73542600896860988</v>
      </c>
      <c r="DF23" s="101">
        <f t="shared" si="18"/>
        <v>190</v>
      </c>
      <c r="DG23" s="101">
        <f t="shared" si="19"/>
        <v>210</v>
      </c>
      <c r="DH23" s="101">
        <f t="shared" si="20"/>
        <v>221</v>
      </c>
      <c r="DI23" s="101">
        <f t="shared" si="21"/>
        <v>224</v>
      </c>
      <c r="DJ23" s="101">
        <f t="shared" si="22"/>
        <v>304</v>
      </c>
      <c r="DK23" s="101">
        <f t="shared" si="23"/>
        <v>323</v>
      </c>
      <c r="DL23" s="101">
        <f t="shared" si="24"/>
        <v>305</v>
      </c>
      <c r="DM23" s="101">
        <f t="shared" si="25"/>
        <v>347</v>
      </c>
      <c r="DN23" s="101">
        <f t="shared" si="26"/>
        <v>380</v>
      </c>
      <c r="DO23" s="101">
        <f t="shared" si="27"/>
        <v>409</v>
      </c>
      <c r="DP23" s="101">
        <f t="shared" si="28"/>
        <v>428</v>
      </c>
    </row>
    <row r="24" spans="1:120" ht="12.75" customHeight="1" x14ac:dyDescent="0.3">
      <c r="A24" s="157"/>
      <c r="B24" s="149"/>
      <c r="C24" s="51">
        <v>4.5</v>
      </c>
      <c r="D24" s="60">
        <f t="shared" si="14"/>
        <v>1224.8500000000001</v>
      </c>
      <c r="E24" s="60">
        <f t="shared" si="15"/>
        <v>1357.16</v>
      </c>
      <c r="F24" s="60">
        <f t="shared" si="16"/>
        <v>1439.69</v>
      </c>
      <c r="G24" s="60">
        <f t="shared" si="17"/>
        <v>1468.51</v>
      </c>
      <c r="H24" s="60">
        <f t="shared" si="17"/>
        <v>1995.13</v>
      </c>
      <c r="I24" s="60">
        <f t="shared" si="17"/>
        <v>2114.34</v>
      </c>
      <c r="J24" s="60">
        <f t="shared" si="17"/>
        <v>1991.2</v>
      </c>
      <c r="K24" s="60">
        <f t="shared" si="17"/>
        <v>2285.9500000000003</v>
      </c>
      <c r="L24" s="60">
        <f t="shared" si="17"/>
        <v>2509.96</v>
      </c>
      <c r="M24" s="60">
        <f t="shared" si="17"/>
        <v>2711.7000000000003</v>
      </c>
      <c r="N24" s="60">
        <f t="shared" si="17"/>
        <v>2832.2200000000003</v>
      </c>
      <c r="O24" s="51">
        <v>4.5</v>
      </c>
      <c r="P24" s="8"/>
      <c r="Q24" s="8"/>
      <c r="R24" s="1"/>
      <c r="S24" s="98">
        <v>935</v>
      </c>
      <c r="T24" s="98">
        <v>1036</v>
      </c>
      <c r="U24" s="98">
        <v>1099</v>
      </c>
      <c r="V24" s="98">
        <v>1121</v>
      </c>
      <c r="W24" s="98">
        <v>1523</v>
      </c>
      <c r="X24" s="98">
        <v>1614</v>
      </c>
      <c r="Y24" s="98">
        <v>1520</v>
      </c>
      <c r="Z24" s="98">
        <v>1745</v>
      </c>
      <c r="AA24" s="98">
        <v>1916</v>
      </c>
      <c r="AB24" s="1">
        <v>2070</v>
      </c>
      <c r="AC24" s="1">
        <v>2162</v>
      </c>
      <c r="AE24" s="98">
        <v>865</v>
      </c>
      <c r="AF24" s="98">
        <v>959</v>
      </c>
      <c r="AG24" s="98">
        <v>1017</v>
      </c>
      <c r="AH24" s="98">
        <v>1038</v>
      </c>
      <c r="AI24" s="98">
        <v>1411</v>
      </c>
      <c r="AJ24" s="98">
        <v>1494</v>
      </c>
      <c r="AK24" s="98">
        <v>1407</v>
      </c>
      <c r="AL24" s="98">
        <v>1616</v>
      </c>
      <c r="AM24" s="98">
        <v>1774</v>
      </c>
      <c r="AN24" s="1">
        <v>1916</v>
      </c>
      <c r="AO24" s="1">
        <v>2002</v>
      </c>
      <c r="BY24" s="98">
        <v>733</v>
      </c>
      <c r="BZ24" s="98">
        <v>813</v>
      </c>
      <c r="CA24" s="98">
        <v>862</v>
      </c>
      <c r="CB24" s="98">
        <v>880</v>
      </c>
      <c r="CC24" s="98">
        <v>1198</v>
      </c>
      <c r="CD24" s="98">
        <v>1270</v>
      </c>
      <c r="CE24" s="98">
        <v>1194</v>
      </c>
      <c r="CF24" s="98">
        <v>1373</v>
      </c>
      <c r="CG24" s="98">
        <v>1508</v>
      </c>
      <c r="CH24" s="1">
        <v>1629</v>
      </c>
      <c r="CI24" s="1">
        <v>1703</v>
      </c>
      <c r="CK24" s="98">
        <v>685</v>
      </c>
      <c r="CL24" s="98">
        <v>759</v>
      </c>
      <c r="CM24" s="98">
        <v>805</v>
      </c>
      <c r="CN24" s="98">
        <v>822</v>
      </c>
      <c r="CO24" s="98">
        <v>1119</v>
      </c>
      <c r="CP24" s="98">
        <v>1186</v>
      </c>
      <c r="CQ24" s="98">
        <v>1115</v>
      </c>
      <c r="CR24" s="98">
        <v>1283</v>
      </c>
      <c r="CS24" s="98">
        <v>1409</v>
      </c>
      <c r="CT24" s="1">
        <v>1522</v>
      </c>
      <c r="CU24" s="1">
        <v>1591</v>
      </c>
      <c r="CW24" s="99">
        <f t="shared" si="1"/>
        <v>0.73262032085561501</v>
      </c>
      <c r="CX24" s="99">
        <f t="shared" si="2"/>
        <v>0.73262548262548266</v>
      </c>
      <c r="CY24" s="99">
        <f t="shared" si="3"/>
        <v>0.73248407643312097</v>
      </c>
      <c r="CZ24" s="99">
        <f t="shared" si="4"/>
        <v>0.73327386262265837</v>
      </c>
      <c r="DA24" s="99">
        <f t="shared" si="5"/>
        <v>0.73473407747866049</v>
      </c>
      <c r="DB24" s="99">
        <f t="shared" si="6"/>
        <v>0.73482032218091697</v>
      </c>
      <c r="DC24" s="99">
        <f t="shared" si="7"/>
        <v>0.73355263157894735</v>
      </c>
      <c r="DD24" s="99">
        <f t="shared" si="8"/>
        <v>0.73524355300859601</v>
      </c>
      <c r="DE24" s="99">
        <f t="shared" si="9"/>
        <v>0.73538622129436326</v>
      </c>
      <c r="DF24" s="101">
        <f t="shared" si="18"/>
        <v>202</v>
      </c>
      <c r="DG24" s="101">
        <f t="shared" si="19"/>
        <v>223</v>
      </c>
      <c r="DH24" s="101">
        <f t="shared" si="20"/>
        <v>237</v>
      </c>
      <c r="DI24" s="101">
        <f t="shared" si="21"/>
        <v>241</v>
      </c>
      <c r="DJ24" s="101">
        <f t="shared" si="22"/>
        <v>325</v>
      </c>
      <c r="DK24" s="101">
        <f t="shared" si="23"/>
        <v>344</v>
      </c>
      <c r="DL24" s="101">
        <f t="shared" si="24"/>
        <v>326</v>
      </c>
      <c r="DM24" s="101">
        <f t="shared" si="25"/>
        <v>372</v>
      </c>
      <c r="DN24" s="101">
        <f t="shared" si="26"/>
        <v>408</v>
      </c>
      <c r="DO24" s="101">
        <f t="shared" si="27"/>
        <v>441</v>
      </c>
      <c r="DP24" s="101">
        <f t="shared" si="28"/>
        <v>459</v>
      </c>
    </row>
    <row r="25" spans="1:120" ht="12.75" customHeight="1" x14ac:dyDescent="0.3">
      <c r="A25" s="157"/>
      <c r="B25" s="149"/>
      <c r="C25" s="43">
        <v>5</v>
      </c>
      <c r="D25" s="61">
        <f t="shared" si="14"/>
        <v>1300.8300000000002</v>
      </c>
      <c r="E25" s="61">
        <f t="shared" si="15"/>
        <v>1442.31</v>
      </c>
      <c r="F25" s="61">
        <f t="shared" si="16"/>
        <v>1527.46</v>
      </c>
      <c r="G25" s="61">
        <f t="shared" si="17"/>
        <v>1570.69</v>
      </c>
      <c r="H25" s="61">
        <f t="shared" si="17"/>
        <v>2127.44</v>
      </c>
      <c r="I25" s="61">
        <f t="shared" si="17"/>
        <v>2250.58</v>
      </c>
      <c r="J25" s="61">
        <f t="shared" si="17"/>
        <v>2111.7200000000003</v>
      </c>
      <c r="K25" s="61">
        <f t="shared" si="17"/>
        <v>2441.84</v>
      </c>
      <c r="L25" s="61">
        <f t="shared" si="17"/>
        <v>2686.81</v>
      </c>
      <c r="M25" s="61">
        <f t="shared" si="17"/>
        <v>2904.27</v>
      </c>
      <c r="N25" s="61">
        <f t="shared" si="17"/>
        <v>3033.96</v>
      </c>
      <c r="O25" s="43">
        <v>5</v>
      </c>
      <c r="P25" s="8"/>
      <c r="Q25" s="8"/>
      <c r="R25" s="1"/>
      <c r="S25" s="98">
        <v>993</v>
      </c>
      <c r="T25" s="98">
        <v>1101</v>
      </c>
      <c r="U25" s="98">
        <v>1166</v>
      </c>
      <c r="V25" s="98">
        <v>1199</v>
      </c>
      <c r="W25" s="98">
        <v>1624</v>
      </c>
      <c r="X25" s="98">
        <v>1718</v>
      </c>
      <c r="Y25" s="98">
        <v>1612</v>
      </c>
      <c r="Z25" s="98">
        <v>1864</v>
      </c>
      <c r="AA25" s="98">
        <v>2051</v>
      </c>
      <c r="AB25" s="1">
        <v>2217</v>
      </c>
      <c r="AC25" s="1">
        <v>2316</v>
      </c>
      <c r="AE25" s="98">
        <v>920</v>
      </c>
      <c r="AF25" s="98">
        <v>1020</v>
      </c>
      <c r="AG25" s="98">
        <v>1080</v>
      </c>
      <c r="AH25" s="98">
        <v>1110</v>
      </c>
      <c r="AI25" s="98">
        <v>1503</v>
      </c>
      <c r="AJ25" s="98">
        <v>1590</v>
      </c>
      <c r="AK25" s="98">
        <v>1493</v>
      </c>
      <c r="AL25" s="98">
        <v>1726</v>
      </c>
      <c r="AM25" s="98">
        <v>1899</v>
      </c>
      <c r="AN25" s="1">
        <v>2053</v>
      </c>
      <c r="AO25" s="1">
        <v>2145</v>
      </c>
      <c r="BY25" s="98">
        <v>779</v>
      </c>
      <c r="BZ25" s="98">
        <v>864</v>
      </c>
      <c r="CA25" s="98">
        <v>916</v>
      </c>
      <c r="CB25" s="98">
        <v>942</v>
      </c>
      <c r="CC25" s="98">
        <v>1277</v>
      </c>
      <c r="CD25" s="98">
        <v>1352</v>
      </c>
      <c r="CE25" s="98">
        <v>1268</v>
      </c>
      <c r="CF25" s="98">
        <v>1467</v>
      </c>
      <c r="CG25" s="98">
        <v>1614</v>
      </c>
      <c r="CH25" s="1">
        <v>1746</v>
      </c>
      <c r="CI25" s="1">
        <v>1824</v>
      </c>
      <c r="CK25" s="98">
        <v>728</v>
      </c>
      <c r="CL25" s="98">
        <v>807</v>
      </c>
      <c r="CM25" s="98">
        <v>856</v>
      </c>
      <c r="CN25" s="98">
        <v>880</v>
      </c>
      <c r="CO25" s="98">
        <v>1193</v>
      </c>
      <c r="CP25" s="98">
        <v>1263</v>
      </c>
      <c r="CQ25" s="98">
        <v>1185</v>
      </c>
      <c r="CR25" s="98">
        <v>1371</v>
      </c>
      <c r="CS25" s="98">
        <v>1508</v>
      </c>
      <c r="CT25" s="1">
        <v>1631</v>
      </c>
      <c r="CU25" s="1">
        <v>1704</v>
      </c>
      <c r="CW25" s="99">
        <f t="shared" si="1"/>
        <v>0.73313192346424971</v>
      </c>
      <c r="CX25" s="99">
        <f t="shared" si="2"/>
        <v>0.73297002724795646</v>
      </c>
      <c r="CY25" s="99">
        <f t="shared" si="3"/>
        <v>0.73413379073756435</v>
      </c>
      <c r="CZ25" s="99">
        <f t="shared" si="4"/>
        <v>0.73394495412844041</v>
      </c>
      <c r="DA25" s="99">
        <f t="shared" si="5"/>
        <v>0.73460591133004927</v>
      </c>
      <c r="DB25" s="99">
        <f t="shared" si="6"/>
        <v>0.73515715948777649</v>
      </c>
      <c r="DC25" s="99">
        <f t="shared" si="7"/>
        <v>0.73511166253101734</v>
      </c>
      <c r="DD25" s="99">
        <f t="shared" si="8"/>
        <v>0.73551502145922742</v>
      </c>
      <c r="DE25" s="99">
        <f t="shared" si="9"/>
        <v>0.73525109702584102</v>
      </c>
      <c r="DF25" s="101">
        <f t="shared" si="18"/>
        <v>214</v>
      </c>
      <c r="DG25" s="101">
        <f t="shared" si="19"/>
        <v>237</v>
      </c>
      <c r="DH25" s="101">
        <f t="shared" si="20"/>
        <v>250</v>
      </c>
      <c r="DI25" s="101">
        <f t="shared" si="21"/>
        <v>257</v>
      </c>
      <c r="DJ25" s="101">
        <f t="shared" si="22"/>
        <v>347</v>
      </c>
      <c r="DK25" s="101">
        <f t="shared" si="23"/>
        <v>366</v>
      </c>
      <c r="DL25" s="101">
        <f t="shared" si="24"/>
        <v>344</v>
      </c>
      <c r="DM25" s="101">
        <f t="shared" si="25"/>
        <v>397</v>
      </c>
      <c r="DN25" s="101">
        <f t="shared" si="26"/>
        <v>437</v>
      </c>
      <c r="DO25" s="101">
        <f t="shared" si="27"/>
        <v>471</v>
      </c>
      <c r="DP25" s="101">
        <f t="shared" si="28"/>
        <v>492</v>
      </c>
    </row>
    <row r="26" spans="1:120" ht="12.75" customHeight="1" x14ac:dyDescent="0.3">
      <c r="A26" s="157"/>
      <c r="B26" s="149"/>
      <c r="C26" s="51">
        <v>5.5</v>
      </c>
      <c r="D26" s="60">
        <f t="shared" si="14"/>
        <v>1341.44</v>
      </c>
      <c r="E26" s="60">
        <f t="shared" si="15"/>
        <v>1497.3300000000002</v>
      </c>
      <c r="F26" s="60">
        <f t="shared" si="16"/>
        <v>1589.03</v>
      </c>
      <c r="G26" s="60">
        <f t="shared" si="17"/>
        <v>1661.0800000000002</v>
      </c>
      <c r="H26" s="60">
        <f t="shared" si="17"/>
        <v>2202.11</v>
      </c>
      <c r="I26" s="60">
        <f t="shared" si="17"/>
        <v>2325.25</v>
      </c>
      <c r="J26" s="60">
        <f t="shared" si="17"/>
        <v>2196.87</v>
      </c>
      <c r="K26" s="60">
        <f t="shared" si="17"/>
        <v>2544.02</v>
      </c>
      <c r="L26" s="60">
        <f t="shared" si="17"/>
        <v>2804.71</v>
      </c>
      <c r="M26" s="60">
        <f t="shared" si="17"/>
        <v>3019.55</v>
      </c>
      <c r="N26" s="60">
        <f t="shared" si="17"/>
        <v>3157.1</v>
      </c>
      <c r="O26" s="51">
        <v>5.5</v>
      </c>
      <c r="P26" s="8"/>
      <c r="Q26" s="8"/>
      <c r="R26" s="1"/>
      <c r="S26" s="98">
        <v>1024</v>
      </c>
      <c r="T26" s="98">
        <v>1143</v>
      </c>
      <c r="U26" s="98">
        <v>1213</v>
      </c>
      <c r="V26" s="98">
        <v>1268</v>
      </c>
      <c r="W26" s="98">
        <v>1681</v>
      </c>
      <c r="X26" s="98">
        <v>1775</v>
      </c>
      <c r="Y26" s="98">
        <v>1677</v>
      </c>
      <c r="Z26" s="98">
        <v>1942</v>
      </c>
      <c r="AA26" s="98">
        <v>2141</v>
      </c>
      <c r="AB26" s="1">
        <v>2305</v>
      </c>
      <c r="AC26" s="1">
        <v>2410</v>
      </c>
      <c r="AE26" s="98">
        <v>948</v>
      </c>
      <c r="AF26" s="98">
        <v>1058</v>
      </c>
      <c r="AG26" s="98">
        <v>1123</v>
      </c>
      <c r="AH26" s="98">
        <v>1174</v>
      </c>
      <c r="AI26" s="98">
        <v>1557</v>
      </c>
      <c r="AJ26" s="98">
        <v>1644</v>
      </c>
      <c r="AK26" s="98">
        <v>1553</v>
      </c>
      <c r="AL26" s="98">
        <v>1798</v>
      </c>
      <c r="AM26" s="98">
        <v>1982</v>
      </c>
      <c r="AN26" s="1">
        <v>2134</v>
      </c>
      <c r="AO26" s="1">
        <v>2232</v>
      </c>
      <c r="BY26" s="98">
        <v>803</v>
      </c>
      <c r="BZ26" s="98">
        <v>897</v>
      </c>
      <c r="CA26" s="98">
        <v>952</v>
      </c>
      <c r="CB26" s="98">
        <v>996</v>
      </c>
      <c r="CC26" s="98">
        <v>1322</v>
      </c>
      <c r="CD26" s="98">
        <v>1397</v>
      </c>
      <c r="CE26" s="98">
        <v>1319</v>
      </c>
      <c r="CF26" s="98">
        <v>1528</v>
      </c>
      <c r="CG26" s="98">
        <v>1686</v>
      </c>
      <c r="CH26" s="1">
        <v>1815</v>
      </c>
      <c r="CI26" s="1">
        <v>1898</v>
      </c>
      <c r="CK26" s="98">
        <v>750</v>
      </c>
      <c r="CL26" s="98">
        <v>838</v>
      </c>
      <c r="CM26" s="98">
        <v>889</v>
      </c>
      <c r="CN26" s="98">
        <v>930</v>
      </c>
      <c r="CO26" s="98">
        <v>1235</v>
      </c>
      <c r="CP26" s="98">
        <v>1305</v>
      </c>
      <c r="CQ26" s="98">
        <v>1232</v>
      </c>
      <c r="CR26" s="98">
        <v>1428</v>
      </c>
      <c r="CS26" s="98">
        <v>1575</v>
      </c>
      <c r="CT26" s="1">
        <v>1696</v>
      </c>
      <c r="CU26" s="1">
        <v>1773</v>
      </c>
      <c r="CW26" s="99">
        <f t="shared" si="1"/>
        <v>0.732421875</v>
      </c>
      <c r="CX26" s="99">
        <f t="shared" si="2"/>
        <v>0.73315835520559935</v>
      </c>
      <c r="CY26" s="99">
        <f t="shared" si="3"/>
        <v>0.7328936521022259</v>
      </c>
      <c r="CZ26" s="99">
        <f t="shared" si="4"/>
        <v>0.7334384858044164</v>
      </c>
      <c r="DA26" s="99">
        <f t="shared" si="5"/>
        <v>0.73468173706127304</v>
      </c>
      <c r="DB26" s="99">
        <f t="shared" si="6"/>
        <v>0.73521126760563382</v>
      </c>
      <c r="DC26" s="99">
        <f t="shared" si="7"/>
        <v>0.7346451997614788</v>
      </c>
      <c r="DD26" s="99">
        <f t="shared" si="8"/>
        <v>0.7353244078269825</v>
      </c>
      <c r="DE26" s="99">
        <f t="shared" si="9"/>
        <v>0.73563755254553942</v>
      </c>
      <c r="DF26" s="101">
        <f t="shared" si="18"/>
        <v>221</v>
      </c>
      <c r="DG26" s="101">
        <f t="shared" si="19"/>
        <v>246</v>
      </c>
      <c r="DH26" s="101">
        <f t="shared" si="20"/>
        <v>261</v>
      </c>
      <c r="DI26" s="101">
        <f t="shared" si="21"/>
        <v>272</v>
      </c>
      <c r="DJ26" s="101">
        <f t="shared" si="22"/>
        <v>359</v>
      </c>
      <c r="DK26" s="101">
        <f t="shared" si="23"/>
        <v>378</v>
      </c>
      <c r="DL26" s="101">
        <f t="shared" si="24"/>
        <v>358</v>
      </c>
      <c r="DM26" s="101">
        <f t="shared" si="25"/>
        <v>414</v>
      </c>
      <c r="DN26" s="101">
        <f t="shared" si="26"/>
        <v>455</v>
      </c>
      <c r="DO26" s="101">
        <f t="shared" si="27"/>
        <v>490</v>
      </c>
      <c r="DP26" s="101">
        <f t="shared" si="28"/>
        <v>512</v>
      </c>
    </row>
    <row r="27" spans="1:120" ht="12.75" customHeight="1" x14ac:dyDescent="0.3">
      <c r="A27" s="157"/>
      <c r="B27" s="149"/>
      <c r="C27" s="43">
        <v>6</v>
      </c>
      <c r="D27" s="61">
        <f t="shared" si="14"/>
        <v>1379.43</v>
      </c>
      <c r="E27" s="61">
        <f t="shared" si="15"/>
        <v>1547.1100000000001</v>
      </c>
      <c r="F27" s="61">
        <f t="shared" si="16"/>
        <v>1642.74</v>
      </c>
      <c r="G27" s="61">
        <f t="shared" si="17"/>
        <v>1714.79</v>
      </c>
      <c r="H27" s="61">
        <f t="shared" si="17"/>
        <v>2272.85</v>
      </c>
      <c r="I27" s="61">
        <f t="shared" si="17"/>
        <v>2397.3000000000002</v>
      </c>
      <c r="J27" s="61">
        <f t="shared" si="17"/>
        <v>2282.02</v>
      </c>
      <c r="K27" s="61">
        <f t="shared" si="17"/>
        <v>2646.2000000000003</v>
      </c>
      <c r="L27" s="61">
        <f t="shared" si="17"/>
        <v>2919.9900000000002</v>
      </c>
      <c r="M27" s="61">
        <f t="shared" si="17"/>
        <v>3137.4500000000003</v>
      </c>
      <c r="N27" s="61">
        <f t="shared" si="17"/>
        <v>3276.31</v>
      </c>
      <c r="O27" s="43">
        <v>6</v>
      </c>
      <c r="P27" s="8"/>
      <c r="Q27" s="8"/>
      <c r="R27" s="1"/>
      <c r="S27" s="98">
        <v>1053</v>
      </c>
      <c r="T27" s="98">
        <v>1181</v>
      </c>
      <c r="U27" s="98">
        <v>1254</v>
      </c>
      <c r="V27" s="98">
        <v>1309</v>
      </c>
      <c r="W27" s="98">
        <v>1735</v>
      </c>
      <c r="X27" s="98">
        <v>1830</v>
      </c>
      <c r="Y27" s="98">
        <v>1742</v>
      </c>
      <c r="Z27" s="98">
        <v>2020</v>
      </c>
      <c r="AA27" s="98">
        <v>2229</v>
      </c>
      <c r="AB27" s="1">
        <v>2395</v>
      </c>
      <c r="AC27" s="1">
        <v>2501</v>
      </c>
      <c r="AE27" s="98">
        <v>976</v>
      </c>
      <c r="AF27" s="98">
        <v>1094</v>
      </c>
      <c r="AG27" s="98">
        <v>1161</v>
      </c>
      <c r="AH27" s="98">
        <v>1212</v>
      </c>
      <c r="AI27" s="98">
        <v>1607</v>
      </c>
      <c r="AJ27" s="98">
        <v>1695</v>
      </c>
      <c r="AK27" s="98">
        <v>1614</v>
      </c>
      <c r="AL27" s="98">
        <v>1871</v>
      </c>
      <c r="AM27" s="98">
        <v>2065</v>
      </c>
      <c r="AN27" s="1">
        <v>2218</v>
      </c>
      <c r="AO27" s="1">
        <v>2317</v>
      </c>
      <c r="BY27" s="98">
        <v>827</v>
      </c>
      <c r="BZ27" s="98">
        <v>928</v>
      </c>
      <c r="CA27" s="98">
        <v>985</v>
      </c>
      <c r="CB27" s="98">
        <v>1029</v>
      </c>
      <c r="CC27" s="98">
        <v>1365</v>
      </c>
      <c r="CD27" s="98">
        <v>1441</v>
      </c>
      <c r="CE27" s="98">
        <v>1371</v>
      </c>
      <c r="CF27" s="98">
        <v>1591</v>
      </c>
      <c r="CG27" s="98">
        <v>1756</v>
      </c>
      <c r="CH27" s="1">
        <v>1887</v>
      </c>
      <c r="CI27" s="1">
        <v>1971</v>
      </c>
      <c r="CK27" s="98">
        <v>772</v>
      </c>
      <c r="CL27" s="98">
        <v>867</v>
      </c>
      <c r="CM27" s="98">
        <v>920</v>
      </c>
      <c r="CN27" s="98">
        <v>961</v>
      </c>
      <c r="CO27" s="98">
        <v>1275</v>
      </c>
      <c r="CP27" s="98">
        <v>1346</v>
      </c>
      <c r="CQ27" s="98">
        <v>1281</v>
      </c>
      <c r="CR27" s="98">
        <v>1486</v>
      </c>
      <c r="CS27" s="98">
        <v>1641</v>
      </c>
      <c r="CT27" s="1">
        <v>1763</v>
      </c>
      <c r="CU27" s="1">
        <v>1842</v>
      </c>
      <c r="CW27" s="99">
        <f t="shared" si="1"/>
        <v>0.73314339981006649</v>
      </c>
      <c r="CX27" s="99">
        <f t="shared" si="2"/>
        <v>0.73412362404741749</v>
      </c>
      <c r="CY27" s="99">
        <f t="shared" si="3"/>
        <v>0.733652312599681</v>
      </c>
      <c r="CZ27" s="99">
        <f t="shared" si="4"/>
        <v>0.73414820473644005</v>
      </c>
      <c r="DA27" s="99">
        <f t="shared" si="5"/>
        <v>0.73487031700288186</v>
      </c>
      <c r="DB27" s="99">
        <f t="shared" si="6"/>
        <v>0.7355191256830601</v>
      </c>
      <c r="DC27" s="99">
        <f t="shared" si="7"/>
        <v>0.73536165327210101</v>
      </c>
      <c r="DD27" s="99">
        <f t="shared" si="8"/>
        <v>0.73564356435643563</v>
      </c>
      <c r="DE27" s="99">
        <f t="shared" si="9"/>
        <v>0.73620457604306866</v>
      </c>
      <c r="DF27" s="101">
        <f t="shared" si="18"/>
        <v>226</v>
      </c>
      <c r="DG27" s="101">
        <f t="shared" si="19"/>
        <v>253</v>
      </c>
      <c r="DH27" s="101">
        <f t="shared" si="20"/>
        <v>269</v>
      </c>
      <c r="DI27" s="101">
        <f t="shared" si="21"/>
        <v>280</v>
      </c>
      <c r="DJ27" s="101">
        <f t="shared" si="22"/>
        <v>370</v>
      </c>
      <c r="DK27" s="101">
        <f t="shared" si="23"/>
        <v>389</v>
      </c>
      <c r="DL27" s="101">
        <f t="shared" si="24"/>
        <v>371</v>
      </c>
      <c r="DM27" s="101">
        <f t="shared" si="25"/>
        <v>429</v>
      </c>
      <c r="DN27" s="101">
        <f t="shared" si="26"/>
        <v>473</v>
      </c>
      <c r="DO27" s="101">
        <f t="shared" si="27"/>
        <v>508</v>
      </c>
      <c r="DP27" s="101">
        <f t="shared" si="28"/>
        <v>530</v>
      </c>
    </row>
    <row r="28" spans="1:120" ht="12.75" customHeight="1" x14ac:dyDescent="0.3">
      <c r="A28" s="157"/>
      <c r="B28" s="149"/>
      <c r="C28" s="51">
        <v>6.5</v>
      </c>
      <c r="D28" s="60">
        <f t="shared" si="14"/>
        <v>1420.04</v>
      </c>
      <c r="E28" s="60">
        <f t="shared" si="15"/>
        <v>1598.2</v>
      </c>
      <c r="F28" s="60">
        <f t="shared" si="16"/>
        <v>1700.38</v>
      </c>
      <c r="G28" s="60">
        <f t="shared" si="17"/>
        <v>1773.74</v>
      </c>
      <c r="H28" s="60">
        <f t="shared" si="17"/>
        <v>2348.83</v>
      </c>
      <c r="I28" s="60">
        <f t="shared" si="17"/>
        <v>2473.2800000000002</v>
      </c>
      <c r="J28" s="60">
        <f t="shared" si="17"/>
        <v>2369.79</v>
      </c>
      <c r="K28" s="60">
        <f t="shared" si="17"/>
        <v>2751</v>
      </c>
      <c r="L28" s="60">
        <f t="shared" si="17"/>
        <v>3040.51</v>
      </c>
      <c r="M28" s="60">
        <f t="shared" si="17"/>
        <v>3259.28</v>
      </c>
      <c r="N28" s="60">
        <f t="shared" si="17"/>
        <v>3399.4500000000003</v>
      </c>
      <c r="O28" s="51">
        <v>6.5</v>
      </c>
      <c r="P28" s="8"/>
      <c r="Q28" s="8"/>
      <c r="R28" s="1"/>
      <c r="S28" s="98">
        <v>1084</v>
      </c>
      <c r="T28" s="98">
        <v>1220</v>
      </c>
      <c r="U28" s="98">
        <v>1298</v>
      </c>
      <c r="V28" s="98">
        <v>1354</v>
      </c>
      <c r="W28" s="98">
        <v>1793</v>
      </c>
      <c r="X28" s="98">
        <v>1888</v>
      </c>
      <c r="Y28" s="98">
        <v>1809</v>
      </c>
      <c r="Z28" s="98">
        <v>2100</v>
      </c>
      <c r="AA28" s="98">
        <v>2321</v>
      </c>
      <c r="AB28" s="1">
        <v>2488</v>
      </c>
      <c r="AC28" s="1">
        <v>2595</v>
      </c>
      <c r="AE28" s="98">
        <v>1003</v>
      </c>
      <c r="AF28" s="98">
        <v>1130</v>
      </c>
      <c r="AG28" s="98">
        <v>1202</v>
      </c>
      <c r="AH28" s="98">
        <v>1254</v>
      </c>
      <c r="AI28" s="98">
        <v>1660</v>
      </c>
      <c r="AJ28" s="98">
        <v>1748</v>
      </c>
      <c r="AK28" s="98">
        <v>1675</v>
      </c>
      <c r="AL28" s="98">
        <v>1944</v>
      </c>
      <c r="AM28" s="98">
        <v>2149</v>
      </c>
      <c r="AN28" s="1">
        <v>2304</v>
      </c>
      <c r="AO28" s="1">
        <v>2402</v>
      </c>
      <c r="BY28" s="98">
        <v>851</v>
      </c>
      <c r="BZ28" s="98">
        <v>958</v>
      </c>
      <c r="CA28" s="98">
        <v>1020</v>
      </c>
      <c r="CB28" s="98">
        <v>1064</v>
      </c>
      <c r="CC28" s="98">
        <v>1410</v>
      </c>
      <c r="CD28" s="98">
        <v>1486</v>
      </c>
      <c r="CE28" s="98">
        <v>1423</v>
      </c>
      <c r="CF28" s="98">
        <v>1653</v>
      </c>
      <c r="CG28" s="98">
        <v>1828</v>
      </c>
      <c r="CH28" s="1">
        <v>1960</v>
      </c>
      <c r="CI28" s="1">
        <v>2044</v>
      </c>
      <c r="CK28" s="98">
        <v>795</v>
      </c>
      <c r="CL28" s="98">
        <v>895</v>
      </c>
      <c r="CM28" s="98">
        <v>953</v>
      </c>
      <c r="CN28" s="98">
        <v>994</v>
      </c>
      <c r="CO28" s="98">
        <v>1317</v>
      </c>
      <c r="CP28" s="98">
        <v>1388</v>
      </c>
      <c r="CQ28" s="98">
        <v>1329</v>
      </c>
      <c r="CR28" s="98">
        <v>1544</v>
      </c>
      <c r="CS28" s="98">
        <v>1708</v>
      </c>
      <c r="CT28" s="1">
        <v>1831</v>
      </c>
      <c r="CU28" s="1">
        <v>1910</v>
      </c>
      <c r="CW28" s="99">
        <f t="shared" si="1"/>
        <v>0.73339483394833949</v>
      </c>
      <c r="CX28" s="99">
        <f t="shared" si="2"/>
        <v>0.73360655737704916</v>
      </c>
      <c r="CY28" s="99">
        <f t="shared" si="3"/>
        <v>0.73420647149460705</v>
      </c>
      <c r="CZ28" s="99">
        <f t="shared" si="4"/>
        <v>0.73412112259970463</v>
      </c>
      <c r="DA28" s="99">
        <f t="shared" si="5"/>
        <v>0.73452314556609033</v>
      </c>
      <c r="DB28" s="99">
        <f t="shared" si="6"/>
        <v>0.73516949152542377</v>
      </c>
      <c r="DC28" s="99">
        <f t="shared" si="7"/>
        <v>0.73466003316749584</v>
      </c>
      <c r="DD28" s="99">
        <f t="shared" si="8"/>
        <v>0.73523809523809525</v>
      </c>
      <c r="DE28" s="99">
        <f t="shared" si="9"/>
        <v>0.73588970271434728</v>
      </c>
      <c r="DF28" s="101">
        <f t="shared" si="18"/>
        <v>233</v>
      </c>
      <c r="DG28" s="101">
        <f t="shared" si="19"/>
        <v>262</v>
      </c>
      <c r="DH28" s="101">
        <f t="shared" si="20"/>
        <v>278</v>
      </c>
      <c r="DI28" s="101">
        <f t="shared" si="21"/>
        <v>290</v>
      </c>
      <c r="DJ28" s="101">
        <f t="shared" si="22"/>
        <v>383</v>
      </c>
      <c r="DK28" s="101">
        <f t="shared" si="23"/>
        <v>402</v>
      </c>
      <c r="DL28" s="101">
        <f t="shared" si="24"/>
        <v>386</v>
      </c>
      <c r="DM28" s="101">
        <f t="shared" si="25"/>
        <v>447</v>
      </c>
      <c r="DN28" s="101">
        <f t="shared" si="26"/>
        <v>493</v>
      </c>
      <c r="DO28" s="101">
        <f t="shared" si="27"/>
        <v>528</v>
      </c>
      <c r="DP28" s="101">
        <f t="shared" si="28"/>
        <v>551</v>
      </c>
    </row>
    <row r="29" spans="1:120" ht="12.75" customHeight="1" x14ac:dyDescent="0.3">
      <c r="A29" s="157"/>
      <c r="B29" s="149"/>
      <c r="C29" s="43">
        <v>7</v>
      </c>
      <c r="D29" s="61">
        <f t="shared" si="14"/>
        <v>1460.65</v>
      </c>
      <c r="E29" s="61">
        <f t="shared" si="15"/>
        <v>1647.98</v>
      </c>
      <c r="F29" s="61">
        <f t="shared" si="16"/>
        <v>1758.02</v>
      </c>
      <c r="G29" s="61">
        <f t="shared" si="17"/>
        <v>1828.76</v>
      </c>
      <c r="H29" s="61">
        <f t="shared" si="17"/>
        <v>2427.4300000000003</v>
      </c>
      <c r="I29" s="61">
        <f t="shared" si="17"/>
        <v>2546.6400000000003</v>
      </c>
      <c r="J29" s="61">
        <f t="shared" si="17"/>
        <v>2452.3200000000002</v>
      </c>
      <c r="K29" s="61">
        <f t="shared" si="17"/>
        <v>2854.4900000000002</v>
      </c>
      <c r="L29" s="61">
        <f t="shared" si="17"/>
        <v>3159.7200000000003</v>
      </c>
      <c r="M29" s="61">
        <f t="shared" si="17"/>
        <v>3375.8700000000003</v>
      </c>
      <c r="N29" s="61">
        <f t="shared" si="17"/>
        <v>3526.52</v>
      </c>
      <c r="O29" s="43">
        <v>7</v>
      </c>
      <c r="P29" s="8"/>
      <c r="Q29" s="8"/>
      <c r="R29" s="1"/>
      <c r="S29" s="98">
        <v>1115</v>
      </c>
      <c r="T29" s="98">
        <v>1258</v>
      </c>
      <c r="U29" s="98">
        <v>1342</v>
      </c>
      <c r="V29" s="98">
        <v>1396</v>
      </c>
      <c r="W29" s="98">
        <v>1853</v>
      </c>
      <c r="X29" s="98">
        <v>1944</v>
      </c>
      <c r="Y29" s="98">
        <v>1872</v>
      </c>
      <c r="Z29" s="98">
        <v>2179</v>
      </c>
      <c r="AA29" s="98">
        <v>2412</v>
      </c>
      <c r="AB29" s="1">
        <v>2577</v>
      </c>
      <c r="AC29" s="1">
        <v>2692</v>
      </c>
      <c r="AE29" s="98">
        <v>1032</v>
      </c>
      <c r="AF29" s="98">
        <v>1165</v>
      </c>
      <c r="AG29" s="98">
        <v>1242</v>
      </c>
      <c r="AH29" s="98">
        <v>1292</v>
      </c>
      <c r="AI29" s="98">
        <v>1716</v>
      </c>
      <c r="AJ29" s="98">
        <v>1800</v>
      </c>
      <c r="AK29" s="98">
        <v>1733</v>
      </c>
      <c r="AL29" s="98">
        <v>2017</v>
      </c>
      <c r="AM29" s="98">
        <v>2233</v>
      </c>
      <c r="AN29" s="1">
        <v>2386</v>
      </c>
      <c r="AO29" s="1">
        <v>2493</v>
      </c>
      <c r="BY29" s="98">
        <v>875</v>
      </c>
      <c r="BZ29" s="98">
        <v>988</v>
      </c>
      <c r="CA29" s="98">
        <v>1054</v>
      </c>
      <c r="CB29" s="98">
        <v>1097</v>
      </c>
      <c r="CC29" s="98">
        <v>1458</v>
      </c>
      <c r="CD29" s="98">
        <v>1531</v>
      </c>
      <c r="CE29" s="98">
        <v>1473</v>
      </c>
      <c r="CF29" s="98">
        <v>1715</v>
      </c>
      <c r="CG29" s="98">
        <v>1899</v>
      </c>
      <c r="CH29" s="1">
        <v>2030</v>
      </c>
      <c r="CI29" s="1">
        <v>2121</v>
      </c>
      <c r="CK29" s="98">
        <v>817</v>
      </c>
      <c r="CL29" s="98">
        <v>923</v>
      </c>
      <c r="CM29" s="98">
        <v>985</v>
      </c>
      <c r="CN29" s="98">
        <v>1025</v>
      </c>
      <c r="CO29" s="98">
        <v>1362</v>
      </c>
      <c r="CP29" s="98">
        <v>1430</v>
      </c>
      <c r="CQ29" s="98">
        <v>1376</v>
      </c>
      <c r="CR29" s="98">
        <v>1602</v>
      </c>
      <c r="CS29" s="98">
        <v>1774</v>
      </c>
      <c r="CT29" s="1">
        <v>1897</v>
      </c>
      <c r="CU29" s="1">
        <v>1982</v>
      </c>
      <c r="CW29" s="99">
        <f t="shared" si="1"/>
        <v>0.73273542600896857</v>
      </c>
      <c r="CX29" s="99">
        <f t="shared" si="2"/>
        <v>0.73370429252782199</v>
      </c>
      <c r="CY29" s="99">
        <f t="shared" si="3"/>
        <v>0.73397913561847983</v>
      </c>
      <c r="CZ29" s="99">
        <f t="shared" si="4"/>
        <v>0.73424068767908313</v>
      </c>
      <c r="DA29" s="99">
        <f t="shared" si="5"/>
        <v>0.73502428494333516</v>
      </c>
      <c r="DB29" s="99">
        <f t="shared" si="6"/>
        <v>0.73559670781893005</v>
      </c>
      <c r="DC29" s="99">
        <f t="shared" si="7"/>
        <v>0.7350427350427351</v>
      </c>
      <c r="DD29" s="99">
        <f t="shared" si="8"/>
        <v>0.73519963285910972</v>
      </c>
      <c r="DE29" s="99">
        <f t="shared" si="9"/>
        <v>0.73548922056384747</v>
      </c>
      <c r="DF29" s="101">
        <f t="shared" si="18"/>
        <v>240</v>
      </c>
      <c r="DG29" s="101">
        <f t="shared" si="19"/>
        <v>270</v>
      </c>
      <c r="DH29" s="101">
        <f t="shared" si="20"/>
        <v>288</v>
      </c>
      <c r="DI29" s="101">
        <f t="shared" si="21"/>
        <v>299</v>
      </c>
      <c r="DJ29" s="101">
        <f t="shared" si="22"/>
        <v>395</v>
      </c>
      <c r="DK29" s="101">
        <f t="shared" si="23"/>
        <v>413</v>
      </c>
      <c r="DL29" s="101">
        <f t="shared" si="24"/>
        <v>399</v>
      </c>
      <c r="DM29" s="101">
        <f t="shared" si="25"/>
        <v>464</v>
      </c>
      <c r="DN29" s="101">
        <f t="shared" si="26"/>
        <v>513</v>
      </c>
      <c r="DO29" s="101">
        <f t="shared" si="27"/>
        <v>547</v>
      </c>
      <c r="DP29" s="101">
        <f t="shared" si="28"/>
        <v>571</v>
      </c>
    </row>
    <row r="30" spans="1:120" ht="12.75" customHeight="1" x14ac:dyDescent="0.3">
      <c r="A30" s="157"/>
      <c r="B30" s="149"/>
      <c r="C30" s="51">
        <v>7.5</v>
      </c>
      <c r="D30" s="60">
        <f t="shared" si="14"/>
        <v>1498.64</v>
      </c>
      <c r="E30" s="60">
        <f t="shared" si="15"/>
        <v>1699.0700000000002</v>
      </c>
      <c r="F30" s="60">
        <f t="shared" si="16"/>
        <v>1819.5900000000001</v>
      </c>
      <c r="G30" s="60">
        <f t="shared" si="17"/>
        <v>1883.78</v>
      </c>
      <c r="H30" s="60">
        <f t="shared" si="17"/>
        <v>2504.7200000000003</v>
      </c>
      <c r="I30" s="60">
        <f t="shared" si="17"/>
        <v>2616.0700000000002</v>
      </c>
      <c r="J30" s="60">
        <f t="shared" si="17"/>
        <v>2536.1600000000003</v>
      </c>
      <c r="K30" s="60">
        <f t="shared" si="17"/>
        <v>2954.05</v>
      </c>
      <c r="L30" s="60">
        <f t="shared" si="17"/>
        <v>3276.31</v>
      </c>
      <c r="M30" s="60">
        <f t="shared" si="17"/>
        <v>3495.08</v>
      </c>
      <c r="N30" s="60">
        <f t="shared" si="17"/>
        <v>3631.32</v>
      </c>
      <c r="O30" s="51">
        <v>7.5</v>
      </c>
      <c r="P30" s="8"/>
      <c r="Q30" s="8"/>
      <c r="R30" s="1"/>
      <c r="S30" s="98">
        <v>1144</v>
      </c>
      <c r="T30" s="98">
        <v>1297</v>
      </c>
      <c r="U30" s="98">
        <v>1389</v>
      </c>
      <c r="V30" s="98">
        <v>1438</v>
      </c>
      <c r="W30" s="98">
        <v>1912</v>
      </c>
      <c r="X30" s="98">
        <v>1997</v>
      </c>
      <c r="Y30" s="98">
        <v>1936</v>
      </c>
      <c r="Z30" s="98">
        <v>2255</v>
      </c>
      <c r="AA30" s="98">
        <v>2501</v>
      </c>
      <c r="AB30" s="1">
        <v>2668</v>
      </c>
      <c r="AC30" s="1">
        <v>2772</v>
      </c>
      <c r="AE30" s="98">
        <v>1059</v>
      </c>
      <c r="AF30" s="98">
        <v>1201</v>
      </c>
      <c r="AG30" s="98">
        <v>1286</v>
      </c>
      <c r="AH30" s="98">
        <v>1332</v>
      </c>
      <c r="AI30" s="98">
        <v>1770</v>
      </c>
      <c r="AJ30" s="98">
        <v>1849</v>
      </c>
      <c r="AK30" s="98">
        <v>1792</v>
      </c>
      <c r="AL30" s="98">
        <v>2088</v>
      </c>
      <c r="AM30" s="98">
        <v>2315</v>
      </c>
      <c r="AN30" s="1">
        <v>2471</v>
      </c>
      <c r="AO30" s="1">
        <v>2567</v>
      </c>
      <c r="BY30" s="98">
        <v>898</v>
      </c>
      <c r="BZ30" s="98">
        <v>1019</v>
      </c>
      <c r="CA30" s="98">
        <v>1092</v>
      </c>
      <c r="CB30" s="98">
        <v>1131</v>
      </c>
      <c r="CC30" s="98">
        <v>1505</v>
      </c>
      <c r="CD30" s="98">
        <v>1573</v>
      </c>
      <c r="CE30" s="98">
        <v>1523</v>
      </c>
      <c r="CF30" s="98">
        <v>1776</v>
      </c>
      <c r="CG30" s="98">
        <v>1970</v>
      </c>
      <c r="CH30" s="1">
        <v>2102</v>
      </c>
      <c r="CI30" s="1">
        <v>2184</v>
      </c>
      <c r="CK30" s="98">
        <v>839</v>
      </c>
      <c r="CL30" s="98">
        <v>952</v>
      </c>
      <c r="CM30" s="98">
        <v>1020</v>
      </c>
      <c r="CN30" s="98">
        <v>1057</v>
      </c>
      <c r="CO30" s="98">
        <v>1406</v>
      </c>
      <c r="CP30" s="98">
        <v>1470</v>
      </c>
      <c r="CQ30" s="98">
        <v>1423</v>
      </c>
      <c r="CR30" s="98">
        <v>1659</v>
      </c>
      <c r="CS30" s="98">
        <v>1841</v>
      </c>
      <c r="CT30" s="1">
        <v>1964</v>
      </c>
      <c r="CU30" s="1">
        <v>2041</v>
      </c>
      <c r="CW30" s="99">
        <f t="shared" si="1"/>
        <v>0.73339160839160844</v>
      </c>
      <c r="CX30" s="99">
        <f t="shared" si="2"/>
        <v>0.7340015420200463</v>
      </c>
      <c r="CY30" s="99">
        <f t="shared" si="3"/>
        <v>0.73434125269978401</v>
      </c>
      <c r="CZ30" s="99">
        <f t="shared" si="4"/>
        <v>0.7350486787204451</v>
      </c>
      <c r="DA30" s="99">
        <f t="shared" si="5"/>
        <v>0.7353556485355649</v>
      </c>
      <c r="DB30" s="99">
        <f t="shared" si="6"/>
        <v>0.73610415623435155</v>
      </c>
      <c r="DC30" s="99">
        <f t="shared" si="7"/>
        <v>0.7350206611570248</v>
      </c>
      <c r="DD30" s="99">
        <f t="shared" si="8"/>
        <v>0.73569844789356986</v>
      </c>
      <c r="DE30" s="99">
        <f t="shared" si="9"/>
        <v>0.73610555777688924</v>
      </c>
      <c r="DF30" s="101">
        <f t="shared" si="18"/>
        <v>246</v>
      </c>
      <c r="DG30" s="101">
        <f t="shared" si="19"/>
        <v>278</v>
      </c>
      <c r="DH30" s="101">
        <f t="shared" si="20"/>
        <v>297</v>
      </c>
      <c r="DI30" s="101">
        <f t="shared" si="21"/>
        <v>307</v>
      </c>
      <c r="DJ30" s="101">
        <f t="shared" si="22"/>
        <v>407</v>
      </c>
      <c r="DK30" s="101">
        <f t="shared" si="23"/>
        <v>424</v>
      </c>
      <c r="DL30" s="101">
        <f t="shared" si="24"/>
        <v>413</v>
      </c>
      <c r="DM30" s="101">
        <f t="shared" si="25"/>
        <v>479</v>
      </c>
      <c r="DN30" s="101">
        <f t="shared" si="26"/>
        <v>531</v>
      </c>
      <c r="DO30" s="101">
        <f t="shared" si="27"/>
        <v>566</v>
      </c>
      <c r="DP30" s="101">
        <f t="shared" si="28"/>
        <v>588</v>
      </c>
    </row>
    <row r="31" spans="1:120" ht="12.75" customHeight="1" x14ac:dyDescent="0.3">
      <c r="A31" s="157"/>
      <c r="B31" s="149"/>
      <c r="C31" s="43">
        <v>8</v>
      </c>
      <c r="D31" s="61">
        <f t="shared" si="14"/>
        <v>1536.63</v>
      </c>
      <c r="E31" s="61">
        <f t="shared" si="15"/>
        <v>1748.8500000000001</v>
      </c>
      <c r="F31" s="61">
        <f t="shared" si="16"/>
        <v>1878.54</v>
      </c>
      <c r="G31" s="61">
        <f t="shared" si="17"/>
        <v>1945.3500000000001</v>
      </c>
      <c r="H31" s="61">
        <f t="shared" si="17"/>
        <v>2584.63</v>
      </c>
      <c r="I31" s="61">
        <f t="shared" si="17"/>
        <v>2692.05</v>
      </c>
      <c r="J31" s="61">
        <f t="shared" si="17"/>
        <v>2617.38</v>
      </c>
      <c r="K31" s="61">
        <f t="shared" si="17"/>
        <v>3057.54</v>
      </c>
      <c r="L31" s="61">
        <f t="shared" si="17"/>
        <v>3394.21</v>
      </c>
      <c r="M31" s="61">
        <f t="shared" si="17"/>
        <v>3614.29</v>
      </c>
      <c r="N31" s="61">
        <f t="shared" si="17"/>
        <v>3734.81</v>
      </c>
      <c r="O31" s="43">
        <v>8</v>
      </c>
      <c r="P31" s="8"/>
      <c r="Q31" s="8"/>
      <c r="R31" s="1"/>
      <c r="S31" s="98">
        <v>1173</v>
      </c>
      <c r="T31" s="98">
        <v>1335</v>
      </c>
      <c r="U31" s="98">
        <v>1434</v>
      </c>
      <c r="V31" s="98">
        <v>1485</v>
      </c>
      <c r="W31" s="98">
        <v>1973</v>
      </c>
      <c r="X31" s="98">
        <v>2055</v>
      </c>
      <c r="Y31" s="98">
        <v>1998</v>
      </c>
      <c r="Z31" s="98">
        <v>2334</v>
      </c>
      <c r="AA31" s="98">
        <v>2591</v>
      </c>
      <c r="AB31" s="1">
        <v>2759</v>
      </c>
      <c r="AC31" s="1">
        <v>2851</v>
      </c>
      <c r="AE31" s="98">
        <v>1086</v>
      </c>
      <c r="AF31" s="98">
        <v>1237</v>
      </c>
      <c r="AG31" s="98">
        <v>1328</v>
      </c>
      <c r="AH31" s="98">
        <v>1375</v>
      </c>
      <c r="AI31" s="98">
        <v>1827</v>
      </c>
      <c r="AJ31" s="98">
        <v>1902</v>
      </c>
      <c r="AK31" s="98">
        <v>1850</v>
      </c>
      <c r="AL31" s="98">
        <v>2161</v>
      </c>
      <c r="AM31" s="98">
        <v>2399</v>
      </c>
      <c r="AN31" s="1">
        <v>2554</v>
      </c>
      <c r="AO31" s="1">
        <v>2640</v>
      </c>
      <c r="BY31" s="98">
        <v>921</v>
      </c>
      <c r="BZ31" s="98">
        <v>1049</v>
      </c>
      <c r="CA31" s="98">
        <v>1128</v>
      </c>
      <c r="CB31" s="98">
        <v>1167</v>
      </c>
      <c r="CC31" s="98">
        <v>1553</v>
      </c>
      <c r="CD31" s="98">
        <v>1618</v>
      </c>
      <c r="CE31" s="98">
        <v>1573</v>
      </c>
      <c r="CF31" s="98">
        <v>1838</v>
      </c>
      <c r="CG31" s="98">
        <v>2041</v>
      </c>
      <c r="CH31" s="1">
        <v>2174</v>
      </c>
      <c r="CI31" s="1">
        <v>2247</v>
      </c>
      <c r="CK31" s="98">
        <v>860</v>
      </c>
      <c r="CL31" s="98">
        <v>980</v>
      </c>
      <c r="CM31" s="98">
        <v>1054</v>
      </c>
      <c r="CN31" s="98">
        <v>1090</v>
      </c>
      <c r="CO31" s="98">
        <v>1451</v>
      </c>
      <c r="CP31" s="98">
        <v>1512</v>
      </c>
      <c r="CQ31" s="98">
        <v>1470</v>
      </c>
      <c r="CR31" s="98">
        <v>1717</v>
      </c>
      <c r="CS31" s="98">
        <v>1907</v>
      </c>
      <c r="CT31" s="1">
        <v>2031</v>
      </c>
      <c r="CU31" s="1">
        <v>2100</v>
      </c>
      <c r="CW31" s="99">
        <f t="shared" si="1"/>
        <v>0.73316283034953111</v>
      </c>
      <c r="CX31" s="99">
        <f t="shared" si="2"/>
        <v>0.73408239700374533</v>
      </c>
      <c r="CY31" s="99">
        <f t="shared" si="3"/>
        <v>0.73500697350069732</v>
      </c>
      <c r="CZ31" s="99">
        <f t="shared" si="4"/>
        <v>0.734006734006734</v>
      </c>
      <c r="DA31" s="99">
        <f t="shared" si="5"/>
        <v>0.73542828180435882</v>
      </c>
      <c r="DB31" s="99">
        <f t="shared" si="6"/>
        <v>0.73576642335766418</v>
      </c>
      <c r="DC31" s="99">
        <f t="shared" si="7"/>
        <v>0.7357357357357357</v>
      </c>
      <c r="DD31" s="99">
        <f t="shared" si="8"/>
        <v>0.73564695801199653</v>
      </c>
      <c r="DE31" s="99">
        <f t="shared" si="9"/>
        <v>0.73600926283288304</v>
      </c>
      <c r="DF31" s="101">
        <f t="shared" si="18"/>
        <v>252</v>
      </c>
      <c r="DG31" s="101">
        <f t="shared" si="19"/>
        <v>286</v>
      </c>
      <c r="DH31" s="101">
        <f t="shared" si="20"/>
        <v>306</v>
      </c>
      <c r="DI31" s="101">
        <f t="shared" si="21"/>
        <v>318</v>
      </c>
      <c r="DJ31" s="101">
        <f t="shared" si="22"/>
        <v>420</v>
      </c>
      <c r="DK31" s="101">
        <f t="shared" si="23"/>
        <v>437</v>
      </c>
      <c r="DL31" s="101">
        <f t="shared" si="24"/>
        <v>425</v>
      </c>
      <c r="DM31" s="101">
        <f t="shared" si="25"/>
        <v>496</v>
      </c>
      <c r="DN31" s="101">
        <f t="shared" si="26"/>
        <v>550</v>
      </c>
      <c r="DO31" s="101">
        <f t="shared" si="27"/>
        <v>585</v>
      </c>
      <c r="DP31" s="101">
        <f t="shared" si="28"/>
        <v>604</v>
      </c>
    </row>
    <row r="32" spans="1:120" ht="12.75" customHeight="1" x14ac:dyDescent="0.3">
      <c r="A32" s="157"/>
      <c r="B32" s="149"/>
      <c r="C32" s="51">
        <v>8.5</v>
      </c>
      <c r="D32" s="60">
        <f t="shared" si="14"/>
        <v>1577.24</v>
      </c>
      <c r="E32" s="60">
        <f t="shared" si="15"/>
        <v>1797.3200000000002</v>
      </c>
      <c r="F32" s="60">
        <f t="shared" si="16"/>
        <v>1938.8000000000002</v>
      </c>
      <c r="G32" s="60">
        <f t="shared" si="17"/>
        <v>2001.68</v>
      </c>
      <c r="H32" s="60">
        <f t="shared" si="17"/>
        <v>2660.61</v>
      </c>
      <c r="I32" s="60">
        <f t="shared" si="17"/>
        <v>2766.7200000000003</v>
      </c>
      <c r="J32" s="60">
        <f t="shared" si="17"/>
        <v>2706.46</v>
      </c>
      <c r="K32" s="60">
        <f t="shared" si="17"/>
        <v>3161.03</v>
      </c>
      <c r="L32" s="60">
        <f t="shared" si="17"/>
        <v>3513.42</v>
      </c>
      <c r="M32" s="60">
        <f t="shared" si="17"/>
        <v>3733.5</v>
      </c>
      <c r="N32" s="60">
        <f t="shared" si="17"/>
        <v>3842.23</v>
      </c>
      <c r="O32" s="51">
        <v>8.5</v>
      </c>
      <c r="P32" s="8"/>
      <c r="Q32" s="8"/>
      <c r="R32" s="1"/>
      <c r="S32" s="105">
        <v>1204</v>
      </c>
      <c r="T32" s="105">
        <v>1372</v>
      </c>
      <c r="U32" s="98">
        <v>1480</v>
      </c>
      <c r="V32" s="98">
        <v>1528</v>
      </c>
      <c r="W32" s="98">
        <v>2031</v>
      </c>
      <c r="X32" s="98">
        <v>2112</v>
      </c>
      <c r="Y32" s="98">
        <v>2066</v>
      </c>
      <c r="Z32" s="98">
        <v>2413</v>
      </c>
      <c r="AA32" s="98">
        <v>2682</v>
      </c>
      <c r="AB32" s="1">
        <v>2850</v>
      </c>
      <c r="AC32" s="1">
        <v>2933</v>
      </c>
      <c r="AE32" s="98">
        <v>1115</v>
      </c>
      <c r="AF32" s="98">
        <v>1270</v>
      </c>
      <c r="AG32" s="98">
        <v>1370</v>
      </c>
      <c r="AH32" s="98">
        <v>1415</v>
      </c>
      <c r="AI32" s="98">
        <v>1880</v>
      </c>
      <c r="AJ32" s="98">
        <v>1956</v>
      </c>
      <c r="AK32" s="98">
        <v>1913</v>
      </c>
      <c r="AL32" s="98">
        <v>2234</v>
      </c>
      <c r="AM32" s="98">
        <v>2484</v>
      </c>
      <c r="AN32" s="1">
        <v>2639</v>
      </c>
      <c r="AO32" s="1">
        <v>2716</v>
      </c>
      <c r="BY32" s="98">
        <v>946</v>
      </c>
      <c r="BZ32" s="98">
        <v>1078</v>
      </c>
      <c r="CA32" s="98">
        <v>1163</v>
      </c>
      <c r="CB32" s="98">
        <v>1202</v>
      </c>
      <c r="CC32" s="98">
        <v>1599</v>
      </c>
      <c r="CD32" s="98">
        <v>1663</v>
      </c>
      <c r="CE32" s="98">
        <v>1626</v>
      </c>
      <c r="CF32" s="98">
        <v>1900</v>
      </c>
      <c r="CG32" s="98">
        <v>2113</v>
      </c>
      <c r="CH32" s="1">
        <v>2246</v>
      </c>
      <c r="CI32" s="1">
        <v>2311</v>
      </c>
      <c r="CK32" s="98">
        <v>884</v>
      </c>
      <c r="CL32" s="98">
        <v>1007</v>
      </c>
      <c r="CM32" s="98">
        <v>1086</v>
      </c>
      <c r="CN32" s="98">
        <v>1123</v>
      </c>
      <c r="CO32" s="98">
        <v>1494</v>
      </c>
      <c r="CP32" s="98">
        <v>1554</v>
      </c>
      <c r="CQ32" s="98">
        <v>1519</v>
      </c>
      <c r="CR32" s="98">
        <v>1775</v>
      </c>
      <c r="CS32" s="98">
        <v>1974</v>
      </c>
      <c r="CT32" s="1">
        <v>2099</v>
      </c>
      <c r="CU32" s="1">
        <v>2159</v>
      </c>
      <c r="CW32" s="99">
        <f t="shared" si="1"/>
        <v>0.73421926910299007</v>
      </c>
      <c r="CX32" s="99">
        <f t="shared" si="2"/>
        <v>0.73396501457725949</v>
      </c>
      <c r="CY32" s="99">
        <f t="shared" si="3"/>
        <v>0.73378378378378384</v>
      </c>
      <c r="CZ32" s="99">
        <f t="shared" si="4"/>
        <v>0.73494764397905754</v>
      </c>
      <c r="DA32" s="99">
        <f t="shared" si="5"/>
        <v>0.73559822747415071</v>
      </c>
      <c r="DB32" s="99">
        <f t="shared" si="6"/>
        <v>0.73579545454545459</v>
      </c>
      <c r="DC32" s="99">
        <f t="shared" si="7"/>
        <v>0.73523717328170379</v>
      </c>
      <c r="DD32" s="99">
        <f t="shared" si="8"/>
        <v>0.73559883961873185</v>
      </c>
      <c r="DE32" s="99">
        <f t="shared" si="9"/>
        <v>0.73601789709172261</v>
      </c>
      <c r="DF32" s="101">
        <f t="shared" si="18"/>
        <v>258</v>
      </c>
      <c r="DG32" s="101">
        <f t="shared" si="19"/>
        <v>294</v>
      </c>
      <c r="DH32" s="101">
        <f t="shared" si="20"/>
        <v>317</v>
      </c>
      <c r="DI32" s="101">
        <f t="shared" si="21"/>
        <v>326</v>
      </c>
      <c r="DJ32" s="101">
        <f t="shared" si="22"/>
        <v>432</v>
      </c>
      <c r="DK32" s="101">
        <f t="shared" si="23"/>
        <v>449</v>
      </c>
      <c r="DL32" s="101">
        <f t="shared" si="24"/>
        <v>440</v>
      </c>
      <c r="DM32" s="101">
        <f t="shared" si="25"/>
        <v>513</v>
      </c>
      <c r="DN32" s="101">
        <f t="shared" si="26"/>
        <v>569</v>
      </c>
      <c r="DO32" s="101">
        <f t="shared" si="27"/>
        <v>604</v>
      </c>
      <c r="DP32" s="101">
        <f t="shared" si="28"/>
        <v>622</v>
      </c>
    </row>
    <row r="33" spans="1:120" ht="12.75" customHeight="1" x14ac:dyDescent="0.3">
      <c r="A33" s="157"/>
      <c r="B33" s="149"/>
      <c r="C33" s="43">
        <v>9</v>
      </c>
      <c r="D33" s="61">
        <f t="shared" si="14"/>
        <v>1617.8500000000001</v>
      </c>
      <c r="E33" s="61">
        <f t="shared" si="15"/>
        <v>1845.79</v>
      </c>
      <c r="F33" s="61">
        <f t="shared" si="16"/>
        <v>1999.0600000000002</v>
      </c>
      <c r="G33" s="61">
        <f t="shared" si="17"/>
        <v>2058.0100000000002</v>
      </c>
      <c r="H33" s="61">
        <f t="shared" si="17"/>
        <v>2737.9</v>
      </c>
      <c r="I33" s="61">
        <f t="shared" si="17"/>
        <v>2847.94</v>
      </c>
      <c r="J33" s="61">
        <f t="shared" si="17"/>
        <v>2788.9900000000002</v>
      </c>
      <c r="K33" s="61">
        <f t="shared" si="17"/>
        <v>3263.21</v>
      </c>
      <c r="L33" s="61">
        <f t="shared" si="17"/>
        <v>3631.32</v>
      </c>
      <c r="M33" s="61">
        <f t="shared" si="17"/>
        <v>3855.3300000000004</v>
      </c>
      <c r="N33" s="61">
        <f t="shared" si="17"/>
        <v>3949.65</v>
      </c>
      <c r="O33" s="43">
        <v>9</v>
      </c>
      <c r="P33" s="8"/>
      <c r="Q33" s="8"/>
      <c r="R33" s="1"/>
      <c r="S33" s="98">
        <v>1235</v>
      </c>
      <c r="T33" s="98">
        <v>1409</v>
      </c>
      <c r="U33" s="98">
        <v>1526</v>
      </c>
      <c r="V33" s="98">
        <v>1571</v>
      </c>
      <c r="W33" s="98">
        <v>2090</v>
      </c>
      <c r="X33" s="98">
        <v>2174</v>
      </c>
      <c r="Y33" s="98">
        <v>2129</v>
      </c>
      <c r="Z33" s="98">
        <v>2491</v>
      </c>
      <c r="AA33" s="98">
        <v>2772</v>
      </c>
      <c r="AB33" s="1">
        <v>2943</v>
      </c>
      <c r="AC33" s="1">
        <v>3015</v>
      </c>
      <c r="AE33" s="98">
        <v>1144</v>
      </c>
      <c r="AF33" s="98">
        <v>1305</v>
      </c>
      <c r="AG33" s="98">
        <v>1413</v>
      </c>
      <c r="AH33" s="98">
        <v>1455</v>
      </c>
      <c r="AI33" s="98">
        <v>1935</v>
      </c>
      <c r="AJ33" s="98">
        <v>2013</v>
      </c>
      <c r="AK33" s="98">
        <v>1971</v>
      </c>
      <c r="AL33" s="98">
        <v>2306</v>
      </c>
      <c r="AM33" s="98">
        <v>2567</v>
      </c>
      <c r="AN33" s="1">
        <v>2725</v>
      </c>
      <c r="AO33" s="1">
        <v>2792</v>
      </c>
      <c r="BY33" s="98">
        <v>970</v>
      </c>
      <c r="BZ33" s="98">
        <v>1108</v>
      </c>
      <c r="CA33" s="98">
        <v>1200</v>
      </c>
      <c r="CB33" s="98">
        <v>1236</v>
      </c>
      <c r="CC33" s="98">
        <v>1645</v>
      </c>
      <c r="CD33" s="98">
        <v>1712</v>
      </c>
      <c r="CE33" s="98">
        <v>1676</v>
      </c>
      <c r="CF33" s="98">
        <v>1962</v>
      </c>
      <c r="CG33" s="98">
        <v>2184</v>
      </c>
      <c r="CH33" s="1">
        <v>2319</v>
      </c>
      <c r="CI33" s="1">
        <v>2376</v>
      </c>
      <c r="CK33" s="98">
        <v>906</v>
      </c>
      <c r="CL33" s="98">
        <v>1035</v>
      </c>
      <c r="CM33" s="98">
        <v>1121</v>
      </c>
      <c r="CN33" s="98">
        <v>1155</v>
      </c>
      <c r="CO33" s="98">
        <v>1537</v>
      </c>
      <c r="CP33" s="98">
        <v>1600</v>
      </c>
      <c r="CQ33" s="98">
        <v>1566</v>
      </c>
      <c r="CR33" s="98">
        <v>1833</v>
      </c>
      <c r="CS33" s="98">
        <v>2041</v>
      </c>
      <c r="CT33" s="1">
        <v>2167</v>
      </c>
      <c r="CU33" s="1">
        <v>2220</v>
      </c>
      <c r="CW33" s="99">
        <f t="shared" si="1"/>
        <v>0.73360323886639678</v>
      </c>
      <c r="CX33" s="99">
        <f t="shared" si="2"/>
        <v>0.73456352022711147</v>
      </c>
      <c r="CY33" s="99">
        <f t="shared" si="3"/>
        <v>0.73460026212319796</v>
      </c>
      <c r="CZ33" s="99">
        <f t="shared" si="4"/>
        <v>0.73520050922978997</v>
      </c>
      <c r="DA33" s="99">
        <f t="shared" si="5"/>
        <v>0.73540669856459329</v>
      </c>
      <c r="DB33" s="99">
        <f t="shared" si="6"/>
        <v>0.73597056117755288</v>
      </c>
      <c r="DC33" s="99">
        <f t="shared" si="7"/>
        <v>0.73555659934241424</v>
      </c>
      <c r="DD33" s="99">
        <f t="shared" si="8"/>
        <v>0.73584905660377353</v>
      </c>
      <c r="DE33" s="99">
        <f t="shared" si="9"/>
        <v>0.73629148629148633</v>
      </c>
      <c r="DF33" s="101">
        <f t="shared" si="18"/>
        <v>265</v>
      </c>
      <c r="DG33" s="101">
        <f t="shared" si="19"/>
        <v>301</v>
      </c>
      <c r="DH33" s="101">
        <f t="shared" si="20"/>
        <v>326</v>
      </c>
      <c r="DI33" s="101">
        <f t="shared" si="21"/>
        <v>335</v>
      </c>
      <c r="DJ33" s="101">
        <f t="shared" si="22"/>
        <v>445</v>
      </c>
      <c r="DK33" s="101">
        <f t="shared" si="23"/>
        <v>462</v>
      </c>
      <c r="DL33" s="101">
        <f t="shared" si="24"/>
        <v>453</v>
      </c>
      <c r="DM33" s="101">
        <f t="shared" si="25"/>
        <v>529</v>
      </c>
      <c r="DN33" s="101">
        <f t="shared" si="26"/>
        <v>588</v>
      </c>
      <c r="DO33" s="101">
        <f t="shared" si="27"/>
        <v>624</v>
      </c>
      <c r="DP33" s="101">
        <f t="shared" si="28"/>
        <v>639</v>
      </c>
    </row>
    <row r="34" spans="1:120" ht="12.75" customHeight="1" x14ac:dyDescent="0.3">
      <c r="A34" s="157"/>
      <c r="B34" s="149"/>
      <c r="C34" s="51">
        <v>9.5</v>
      </c>
      <c r="D34" s="60">
        <f t="shared" si="14"/>
        <v>1654.53</v>
      </c>
      <c r="E34" s="60">
        <f t="shared" si="15"/>
        <v>1896.88</v>
      </c>
      <c r="F34" s="60">
        <f t="shared" si="16"/>
        <v>2058.0100000000002</v>
      </c>
      <c r="G34" s="60">
        <f t="shared" si="17"/>
        <v>2118.27</v>
      </c>
      <c r="H34" s="60">
        <f t="shared" si="17"/>
        <v>2812.57</v>
      </c>
      <c r="I34" s="60">
        <f t="shared" si="17"/>
        <v>2929.1600000000003</v>
      </c>
      <c r="J34" s="60">
        <f t="shared" si="17"/>
        <v>2871.52</v>
      </c>
      <c r="K34" s="60">
        <f t="shared" si="17"/>
        <v>3368.01</v>
      </c>
      <c r="L34" s="60">
        <f t="shared" si="17"/>
        <v>3750.53</v>
      </c>
      <c r="M34" s="60">
        <f t="shared" si="17"/>
        <v>3977.1600000000003</v>
      </c>
      <c r="N34" s="60">
        <f t="shared" si="17"/>
        <v>4053.1400000000003</v>
      </c>
      <c r="O34" s="51">
        <v>9.5</v>
      </c>
      <c r="P34" s="8"/>
      <c r="Q34" s="8"/>
      <c r="R34" s="1"/>
      <c r="S34" s="98">
        <v>1263</v>
      </c>
      <c r="T34" s="98">
        <v>1448</v>
      </c>
      <c r="U34" s="98">
        <v>1571</v>
      </c>
      <c r="V34" s="98">
        <v>1617</v>
      </c>
      <c r="W34" s="98">
        <v>2147</v>
      </c>
      <c r="X34" s="98">
        <v>2236</v>
      </c>
      <c r="Y34" s="98">
        <v>2192</v>
      </c>
      <c r="Z34" s="98">
        <v>2571</v>
      </c>
      <c r="AA34" s="98">
        <v>2863</v>
      </c>
      <c r="AB34" s="1">
        <v>3036</v>
      </c>
      <c r="AC34" s="1">
        <v>3094</v>
      </c>
      <c r="AE34" s="98">
        <v>1169</v>
      </c>
      <c r="AF34" s="98">
        <v>1341</v>
      </c>
      <c r="AG34" s="98">
        <v>1455</v>
      </c>
      <c r="AH34" s="98">
        <v>1498</v>
      </c>
      <c r="AI34" s="98">
        <v>1988</v>
      </c>
      <c r="AJ34" s="98">
        <v>2071</v>
      </c>
      <c r="AK34" s="98">
        <v>2030</v>
      </c>
      <c r="AL34" s="98">
        <v>2380</v>
      </c>
      <c r="AM34" s="98">
        <v>2651</v>
      </c>
      <c r="AN34" s="1">
        <v>2811</v>
      </c>
      <c r="AO34" s="1">
        <v>2865</v>
      </c>
      <c r="BY34" s="98">
        <v>992</v>
      </c>
      <c r="BZ34" s="98">
        <v>1138</v>
      </c>
      <c r="CA34" s="98">
        <v>1235</v>
      </c>
      <c r="CB34" s="98">
        <v>1272</v>
      </c>
      <c r="CC34" s="98">
        <v>1691</v>
      </c>
      <c r="CD34" s="98">
        <v>1761</v>
      </c>
      <c r="CE34" s="98">
        <v>1726</v>
      </c>
      <c r="CF34" s="98">
        <v>2025</v>
      </c>
      <c r="CG34" s="98">
        <v>2256</v>
      </c>
      <c r="CH34" s="1">
        <v>2392</v>
      </c>
      <c r="CI34" s="1">
        <v>2439</v>
      </c>
      <c r="CK34" s="98">
        <v>927</v>
      </c>
      <c r="CL34" s="98">
        <v>1063</v>
      </c>
      <c r="CM34" s="98">
        <v>1154</v>
      </c>
      <c r="CN34" s="98">
        <v>1188</v>
      </c>
      <c r="CO34" s="98">
        <v>1580</v>
      </c>
      <c r="CP34" s="98">
        <v>1645</v>
      </c>
      <c r="CQ34" s="98">
        <v>1613</v>
      </c>
      <c r="CR34" s="98">
        <v>1892</v>
      </c>
      <c r="CS34" s="98">
        <v>2108</v>
      </c>
      <c r="CT34" s="1">
        <v>2235</v>
      </c>
      <c r="CU34" s="1">
        <v>2279</v>
      </c>
      <c r="CW34" s="99">
        <f t="shared" si="1"/>
        <v>0.73396674584323041</v>
      </c>
      <c r="CX34" s="99">
        <f t="shared" si="2"/>
        <v>0.73411602209944748</v>
      </c>
      <c r="CY34" s="99">
        <f t="shared" si="3"/>
        <v>0.73456397199236156</v>
      </c>
      <c r="CZ34" s="99">
        <f t="shared" si="4"/>
        <v>0.73469387755102045</v>
      </c>
      <c r="DA34" s="99">
        <f t="shared" si="5"/>
        <v>0.73591057289240802</v>
      </c>
      <c r="DB34" s="99">
        <f t="shared" si="6"/>
        <v>0.7356887298747764</v>
      </c>
      <c r="DC34" s="99">
        <f t="shared" si="7"/>
        <v>0.73585766423357668</v>
      </c>
      <c r="DD34" s="99">
        <f t="shared" si="8"/>
        <v>0.73590042784908594</v>
      </c>
      <c r="DE34" s="99">
        <f t="shared" si="9"/>
        <v>0.73629060426126436</v>
      </c>
      <c r="DF34" s="101">
        <f t="shared" si="18"/>
        <v>271</v>
      </c>
      <c r="DG34" s="101">
        <f t="shared" si="19"/>
        <v>310</v>
      </c>
      <c r="DH34" s="101">
        <f t="shared" si="20"/>
        <v>336</v>
      </c>
      <c r="DI34" s="101">
        <f t="shared" si="21"/>
        <v>345</v>
      </c>
      <c r="DJ34" s="101">
        <f t="shared" si="22"/>
        <v>456</v>
      </c>
      <c r="DK34" s="101">
        <f t="shared" si="23"/>
        <v>475</v>
      </c>
      <c r="DL34" s="101">
        <f t="shared" si="24"/>
        <v>466</v>
      </c>
      <c r="DM34" s="101">
        <f t="shared" si="25"/>
        <v>546</v>
      </c>
      <c r="DN34" s="101">
        <f t="shared" si="26"/>
        <v>607</v>
      </c>
      <c r="DO34" s="101">
        <f t="shared" si="27"/>
        <v>644</v>
      </c>
      <c r="DP34" s="101">
        <f t="shared" si="28"/>
        <v>655</v>
      </c>
    </row>
    <row r="35" spans="1:120" ht="12.75" customHeight="1" x14ac:dyDescent="0.3">
      <c r="A35" s="157"/>
      <c r="B35" s="149"/>
      <c r="C35" s="43">
        <v>10</v>
      </c>
      <c r="D35" s="61">
        <f t="shared" si="14"/>
        <v>1692.52</v>
      </c>
      <c r="E35" s="61">
        <f t="shared" si="15"/>
        <v>1946.66</v>
      </c>
      <c r="F35" s="61">
        <f t="shared" si="16"/>
        <v>2118.27</v>
      </c>
      <c r="G35" s="61">
        <f t="shared" si="17"/>
        <v>2175.9100000000003</v>
      </c>
      <c r="H35" s="61">
        <f t="shared" si="17"/>
        <v>2889.86</v>
      </c>
      <c r="I35" s="61">
        <f t="shared" si="17"/>
        <v>3007.76</v>
      </c>
      <c r="J35" s="61">
        <f t="shared" si="17"/>
        <v>2959.29</v>
      </c>
      <c r="K35" s="61">
        <f t="shared" si="17"/>
        <v>3468.88</v>
      </c>
      <c r="L35" s="61">
        <f t="shared" si="17"/>
        <v>3869.7400000000002</v>
      </c>
      <c r="M35" s="61">
        <f t="shared" si="17"/>
        <v>4097.68</v>
      </c>
      <c r="N35" s="61">
        <f t="shared" si="17"/>
        <v>4159.25</v>
      </c>
      <c r="O35" s="43">
        <v>10</v>
      </c>
      <c r="P35" s="8"/>
      <c r="Q35" s="8"/>
      <c r="R35" s="1"/>
      <c r="S35" s="98">
        <v>1292</v>
      </c>
      <c r="T35" s="98">
        <v>1486</v>
      </c>
      <c r="U35" s="98">
        <v>1617</v>
      </c>
      <c r="V35" s="98">
        <v>1661</v>
      </c>
      <c r="W35" s="98">
        <v>2206</v>
      </c>
      <c r="X35" s="98">
        <v>2296</v>
      </c>
      <c r="Y35" s="98">
        <v>2259</v>
      </c>
      <c r="Z35" s="98">
        <v>2648</v>
      </c>
      <c r="AA35" s="98">
        <v>2954</v>
      </c>
      <c r="AB35" s="1">
        <v>3128</v>
      </c>
      <c r="AC35" s="1">
        <v>3175</v>
      </c>
      <c r="AE35" s="98">
        <v>1196</v>
      </c>
      <c r="AF35" s="98">
        <v>1376</v>
      </c>
      <c r="AG35" s="98">
        <v>1498</v>
      </c>
      <c r="AH35" s="98">
        <v>1538</v>
      </c>
      <c r="AI35" s="98">
        <v>2043</v>
      </c>
      <c r="AJ35" s="98">
        <v>2126</v>
      </c>
      <c r="AK35" s="98">
        <v>2091</v>
      </c>
      <c r="AL35" s="98">
        <v>2452</v>
      </c>
      <c r="AM35" s="98">
        <v>2735</v>
      </c>
      <c r="AN35" s="1">
        <v>2897</v>
      </c>
      <c r="AO35" s="1">
        <v>2939</v>
      </c>
      <c r="BY35" s="98">
        <v>1015</v>
      </c>
      <c r="BZ35" s="98">
        <v>1168</v>
      </c>
      <c r="CA35" s="98">
        <v>1272</v>
      </c>
      <c r="CB35" s="98">
        <v>1307</v>
      </c>
      <c r="CC35" s="98">
        <v>1737</v>
      </c>
      <c r="CD35" s="98">
        <v>1809</v>
      </c>
      <c r="CE35" s="98">
        <v>1779</v>
      </c>
      <c r="CF35" s="98">
        <v>2086</v>
      </c>
      <c r="CG35" s="98">
        <v>2328</v>
      </c>
      <c r="CH35" s="1">
        <v>2465</v>
      </c>
      <c r="CI35" s="1">
        <v>2502</v>
      </c>
      <c r="CK35" s="98">
        <v>948</v>
      </c>
      <c r="CL35" s="98">
        <v>1091</v>
      </c>
      <c r="CM35" s="98">
        <v>1188</v>
      </c>
      <c r="CN35" s="98">
        <v>1221</v>
      </c>
      <c r="CO35" s="98">
        <v>1623</v>
      </c>
      <c r="CP35" s="98">
        <v>1690</v>
      </c>
      <c r="CQ35" s="98">
        <v>1662</v>
      </c>
      <c r="CR35" s="98">
        <v>1949</v>
      </c>
      <c r="CS35" s="98">
        <v>2175</v>
      </c>
      <c r="CT35" s="1">
        <v>2303</v>
      </c>
      <c r="CU35" s="1">
        <v>2338</v>
      </c>
      <c r="CW35" s="99">
        <f t="shared" si="1"/>
        <v>0.73374613003095979</v>
      </c>
      <c r="CX35" s="99">
        <f t="shared" si="2"/>
        <v>0.73418573351278604</v>
      </c>
      <c r="CY35" s="99">
        <f t="shared" si="3"/>
        <v>0.73469387755102045</v>
      </c>
      <c r="CZ35" s="99">
        <f t="shared" si="4"/>
        <v>0.73509933774834435</v>
      </c>
      <c r="DA35" s="99">
        <f t="shared" si="5"/>
        <v>0.73572076155938348</v>
      </c>
      <c r="DB35" s="99">
        <f t="shared" si="6"/>
        <v>0.73606271777003485</v>
      </c>
      <c r="DC35" s="99">
        <f t="shared" si="7"/>
        <v>0.7357237715803453</v>
      </c>
      <c r="DD35" s="99">
        <f t="shared" si="8"/>
        <v>0.73602719033232633</v>
      </c>
      <c r="DE35" s="99">
        <f t="shared" si="9"/>
        <v>0.73628977657413675</v>
      </c>
      <c r="DF35" s="101">
        <f t="shared" si="18"/>
        <v>277</v>
      </c>
      <c r="DG35" s="101">
        <f t="shared" si="19"/>
        <v>318</v>
      </c>
      <c r="DH35" s="101">
        <f t="shared" si="20"/>
        <v>345</v>
      </c>
      <c r="DI35" s="101">
        <f t="shared" si="21"/>
        <v>354</v>
      </c>
      <c r="DJ35" s="101">
        <f t="shared" si="22"/>
        <v>469</v>
      </c>
      <c r="DK35" s="101">
        <f t="shared" si="23"/>
        <v>487</v>
      </c>
      <c r="DL35" s="101">
        <f t="shared" si="24"/>
        <v>480</v>
      </c>
      <c r="DM35" s="101">
        <f t="shared" si="25"/>
        <v>562</v>
      </c>
      <c r="DN35" s="101">
        <f t="shared" si="26"/>
        <v>626</v>
      </c>
      <c r="DO35" s="101">
        <f t="shared" si="27"/>
        <v>663</v>
      </c>
      <c r="DP35" s="101">
        <f t="shared" si="28"/>
        <v>673</v>
      </c>
    </row>
    <row r="36" spans="1:120" ht="12.75" customHeight="1" x14ac:dyDescent="0.3">
      <c r="A36" s="157"/>
      <c r="B36" s="149"/>
      <c r="C36" s="51">
        <v>11</v>
      </c>
      <c r="D36" s="60">
        <f t="shared" si="14"/>
        <v>1729.2</v>
      </c>
      <c r="E36" s="60">
        <f t="shared" si="15"/>
        <v>1997.75</v>
      </c>
      <c r="F36" s="60">
        <f t="shared" si="16"/>
        <v>2177.2200000000003</v>
      </c>
      <c r="G36" s="60">
        <f t="shared" si="17"/>
        <v>2247.96</v>
      </c>
      <c r="H36" s="60">
        <f t="shared" si="17"/>
        <v>2972.3900000000003</v>
      </c>
      <c r="I36" s="60">
        <f t="shared" si="17"/>
        <v>3088.98</v>
      </c>
      <c r="J36" s="60">
        <f t="shared" si="17"/>
        <v>3044.44</v>
      </c>
      <c r="K36" s="60">
        <f t="shared" si="17"/>
        <v>3594.6400000000003</v>
      </c>
      <c r="L36" s="60">
        <f t="shared" si="17"/>
        <v>4012.53</v>
      </c>
      <c r="M36" s="60">
        <f t="shared" si="17"/>
        <v>4257.5</v>
      </c>
      <c r="N36" s="60">
        <f t="shared" si="17"/>
        <v>4341.34</v>
      </c>
      <c r="O36" s="51">
        <v>11</v>
      </c>
      <c r="P36" s="8"/>
      <c r="Q36" s="8"/>
      <c r="R36" s="1"/>
      <c r="S36" s="98">
        <v>1320</v>
      </c>
      <c r="T36" s="98">
        <v>1525</v>
      </c>
      <c r="U36" s="98">
        <v>1662</v>
      </c>
      <c r="V36" s="98">
        <v>1716</v>
      </c>
      <c r="W36" s="98">
        <v>2269</v>
      </c>
      <c r="X36" s="98">
        <v>2358</v>
      </c>
      <c r="Y36" s="98">
        <v>2324</v>
      </c>
      <c r="Z36" s="98">
        <v>2744</v>
      </c>
      <c r="AA36" s="98">
        <v>3063</v>
      </c>
      <c r="AB36" s="1">
        <v>3250</v>
      </c>
      <c r="AC36" s="1">
        <v>3314</v>
      </c>
      <c r="AE36" s="98">
        <v>1223</v>
      </c>
      <c r="AF36" s="98">
        <v>1412</v>
      </c>
      <c r="AG36" s="98">
        <v>1539</v>
      </c>
      <c r="AH36" s="98">
        <v>1589</v>
      </c>
      <c r="AI36" s="98">
        <v>2101</v>
      </c>
      <c r="AJ36" s="98">
        <v>2183</v>
      </c>
      <c r="AK36" s="98">
        <v>2152</v>
      </c>
      <c r="AL36" s="98">
        <v>2540</v>
      </c>
      <c r="AM36" s="98">
        <v>2836</v>
      </c>
      <c r="AN36" s="1">
        <v>3009</v>
      </c>
      <c r="AO36" s="1">
        <v>3068</v>
      </c>
      <c r="BY36" s="98">
        <v>1038</v>
      </c>
      <c r="BZ36" s="98">
        <v>1199</v>
      </c>
      <c r="CA36" s="98">
        <v>1308</v>
      </c>
      <c r="CB36" s="98">
        <v>1351</v>
      </c>
      <c r="CC36" s="98">
        <v>1787</v>
      </c>
      <c r="CD36" s="98">
        <v>1857</v>
      </c>
      <c r="CE36" s="98">
        <v>1830</v>
      </c>
      <c r="CF36" s="98">
        <v>2162</v>
      </c>
      <c r="CG36" s="98">
        <v>2414</v>
      </c>
      <c r="CH36" s="1">
        <v>2561</v>
      </c>
      <c r="CI36" s="1">
        <v>2612</v>
      </c>
      <c r="CK36" s="98">
        <v>970</v>
      </c>
      <c r="CL36" s="98">
        <v>1120</v>
      </c>
      <c r="CM36" s="98">
        <v>1222</v>
      </c>
      <c r="CN36" s="98">
        <v>1262</v>
      </c>
      <c r="CO36" s="98">
        <v>1670</v>
      </c>
      <c r="CP36" s="98">
        <v>1735</v>
      </c>
      <c r="CQ36" s="98">
        <v>1710</v>
      </c>
      <c r="CR36" s="98">
        <v>2020</v>
      </c>
      <c r="CS36" s="98">
        <v>2256</v>
      </c>
      <c r="CT36" s="1">
        <v>2393</v>
      </c>
      <c r="CU36" s="1">
        <v>2441</v>
      </c>
      <c r="CW36" s="99">
        <f t="shared" si="1"/>
        <v>0.73484848484848486</v>
      </c>
      <c r="CX36" s="99">
        <f t="shared" si="2"/>
        <v>0.73442622950819669</v>
      </c>
      <c r="CY36" s="99">
        <f t="shared" si="3"/>
        <v>0.73525872442839957</v>
      </c>
      <c r="CZ36" s="99">
        <f t="shared" si="4"/>
        <v>0.73543123543123545</v>
      </c>
      <c r="DA36" s="99">
        <f t="shared" si="5"/>
        <v>0.73600705156456592</v>
      </c>
      <c r="DB36" s="99">
        <f t="shared" si="6"/>
        <v>0.73579304495335029</v>
      </c>
      <c r="DC36" s="99">
        <f t="shared" si="7"/>
        <v>0.73580034423407914</v>
      </c>
      <c r="DD36" s="99">
        <f t="shared" si="8"/>
        <v>0.73615160349854225</v>
      </c>
      <c r="DE36" s="99">
        <f t="shared" si="9"/>
        <v>0.73653281096963763</v>
      </c>
      <c r="DF36" s="101">
        <f t="shared" si="18"/>
        <v>282</v>
      </c>
      <c r="DG36" s="101">
        <f t="shared" si="19"/>
        <v>326</v>
      </c>
      <c r="DH36" s="101">
        <f t="shared" si="20"/>
        <v>354</v>
      </c>
      <c r="DI36" s="101">
        <f t="shared" si="21"/>
        <v>365</v>
      </c>
      <c r="DJ36" s="101">
        <f t="shared" si="22"/>
        <v>482</v>
      </c>
      <c r="DK36" s="101">
        <f t="shared" si="23"/>
        <v>501</v>
      </c>
      <c r="DL36" s="101">
        <f t="shared" si="24"/>
        <v>494</v>
      </c>
      <c r="DM36" s="101">
        <f t="shared" si="25"/>
        <v>582</v>
      </c>
      <c r="DN36" s="101">
        <f t="shared" si="26"/>
        <v>649</v>
      </c>
      <c r="DO36" s="101">
        <f t="shared" si="27"/>
        <v>689</v>
      </c>
      <c r="DP36" s="101">
        <f t="shared" si="28"/>
        <v>702</v>
      </c>
    </row>
    <row r="37" spans="1:120" ht="12.75" customHeight="1" x14ac:dyDescent="0.3">
      <c r="A37" s="157"/>
      <c r="B37" s="149"/>
      <c r="C37" s="43">
        <v>12</v>
      </c>
      <c r="D37" s="61">
        <f t="shared" si="14"/>
        <v>1769.8100000000002</v>
      </c>
      <c r="E37" s="61">
        <f t="shared" si="15"/>
        <v>2046.22</v>
      </c>
      <c r="F37" s="61">
        <f t="shared" si="16"/>
        <v>2237.48</v>
      </c>
      <c r="G37" s="61">
        <f t="shared" si="17"/>
        <v>2323.94</v>
      </c>
      <c r="H37" s="61">
        <f t="shared" si="17"/>
        <v>3057.54</v>
      </c>
      <c r="I37" s="61">
        <f t="shared" si="17"/>
        <v>3181.9900000000002</v>
      </c>
      <c r="J37" s="61">
        <f t="shared" si="17"/>
        <v>3128.28</v>
      </c>
      <c r="K37" s="61">
        <f t="shared" si="17"/>
        <v>3719.09</v>
      </c>
      <c r="L37" s="61">
        <f t="shared" si="17"/>
        <v>4155.3200000000006</v>
      </c>
      <c r="M37" s="61">
        <f t="shared" si="17"/>
        <v>4418.63</v>
      </c>
      <c r="N37" s="61">
        <f t="shared" si="17"/>
        <v>4523.43</v>
      </c>
      <c r="O37" s="43">
        <v>12</v>
      </c>
      <c r="P37" s="8"/>
      <c r="Q37" s="8"/>
      <c r="R37" s="1"/>
      <c r="S37" s="98">
        <v>1351</v>
      </c>
      <c r="T37" s="98">
        <v>1562</v>
      </c>
      <c r="U37" s="98">
        <v>1708</v>
      </c>
      <c r="V37" s="98">
        <v>1774</v>
      </c>
      <c r="W37" s="98">
        <v>2334</v>
      </c>
      <c r="X37" s="98">
        <v>2429</v>
      </c>
      <c r="Y37" s="98">
        <v>2388</v>
      </c>
      <c r="Z37" s="98">
        <v>2839</v>
      </c>
      <c r="AA37" s="98">
        <v>3172</v>
      </c>
      <c r="AB37" s="1">
        <v>3373</v>
      </c>
      <c r="AC37" s="1">
        <v>3453</v>
      </c>
      <c r="AE37" s="98">
        <v>1250</v>
      </c>
      <c r="AF37" s="98">
        <v>1447</v>
      </c>
      <c r="AG37" s="98">
        <v>1581</v>
      </c>
      <c r="AH37" s="98">
        <v>1643</v>
      </c>
      <c r="AI37" s="98">
        <v>2161</v>
      </c>
      <c r="AJ37" s="98">
        <v>2249</v>
      </c>
      <c r="AK37" s="98">
        <v>2211</v>
      </c>
      <c r="AL37" s="98">
        <v>2629</v>
      </c>
      <c r="AM37" s="98">
        <v>2937</v>
      </c>
      <c r="AN37" s="1">
        <v>3123</v>
      </c>
      <c r="AO37" s="1">
        <v>3197</v>
      </c>
      <c r="BY37" s="98">
        <v>1061</v>
      </c>
      <c r="BZ37" s="98">
        <v>1229</v>
      </c>
      <c r="CA37" s="98">
        <v>1343</v>
      </c>
      <c r="CB37" s="98">
        <v>1396</v>
      </c>
      <c r="CC37" s="98">
        <v>1838</v>
      </c>
      <c r="CD37" s="98">
        <v>1914</v>
      </c>
      <c r="CE37" s="98">
        <v>1880</v>
      </c>
      <c r="CF37" s="98">
        <v>2237</v>
      </c>
      <c r="CG37" s="98">
        <v>2500</v>
      </c>
      <c r="CH37" s="1">
        <v>2658</v>
      </c>
      <c r="CI37" s="1">
        <v>2722</v>
      </c>
      <c r="CK37" s="98">
        <v>991</v>
      </c>
      <c r="CL37" s="98">
        <v>1148</v>
      </c>
      <c r="CM37" s="98">
        <v>1255</v>
      </c>
      <c r="CN37" s="98">
        <v>1304</v>
      </c>
      <c r="CO37" s="98">
        <v>1717</v>
      </c>
      <c r="CP37" s="98">
        <v>1788</v>
      </c>
      <c r="CQ37" s="98">
        <v>1757</v>
      </c>
      <c r="CR37" s="98">
        <v>2090</v>
      </c>
      <c r="CS37" s="98">
        <v>2336</v>
      </c>
      <c r="CT37" s="1">
        <v>2484</v>
      </c>
      <c r="CU37" s="1">
        <v>2543</v>
      </c>
      <c r="CW37" s="99">
        <f t="shared" si="1"/>
        <v>0.73353071798667657</v>
      </c>
      <c r="CX37" s="99">
        <f t="shared" si="2"/>
        <v>0.73495518565941098</v>
      </c>
      <c r="CY37" s="99">
        <f t="shared" si="3"/>
        <v>0.73477751756440279</v>
      </c>
      <c r="CZ37" s="99">
        <f t="shared" si="4"/>
        <v>0.73506200676437428</v>
      </c>
      <c r="DA37" s="99">
        <f t="shared" si="5"/>
        <v>0.73564695801199653</v>
      </c>
      <c r="DB37" s="99">
        <f t="shared" si="6"/>
        <v>0.73610539316591195</v>
      </c>
      <c r="DC37" s="99">
        <f t="shared" si="7"/>
        <v>0.7357621440536013</v>
      </c>
      <c r="DD37" s="99">
        <f t="shared" si="8"/>
        <v>0.73617470940471996</v>
      </c>
      <c r="DE37" s="99">
        <f t="shared" si="9"/>
        <v>0.7364438839848676</v>
      </c>
      <c r="DF37" s="101">
        <f t="shared" si="18"/>
        <v>290</v>
      </c>
      <c r="DG37" s="101">
        <f t="shared" si="19"/>
        <v>333</v>
      </c>
      <c r="DH37" s="101">
        <f t="shared" si="20"/>
        <v>365</v>
      </c>
      <c r="DI37" s="101">
        <f t="shared" si="21"/>
        <v>378</v>
      </c>
      <c r="DJ37" s="101">
        <f t="shared" si="22"/>
        <v>496</v>
      </c>
      <c r="DK37" s="101">
        <f t="shared" si="23"/>
        <v>515</v>
      </c>
      <c r="DL37" s="101">
        <f t="shared" si="24"/>
        <v>508</v>
      </c>
      <c r="DM37" s="101">
        <f t="shared" si="25"/>
        <v>602</v>
      </c>
      <c r="DN37" s="101">
        <f t="shared" si="26"/>
        <v>672</v>
      </c>
      <c r="DO37" s="101">
        <f t="shared" si="27"/>
        <v>715</v>
      </c>
      <c r="DP37" s="101">
        <f t="shared" si="28"/>
        <v>731</v>
      </c>
    </row>
    <row r="38" spans="1:120" ht="12.75" customHeight="1" x14ac:dyDescent="0.3">
      <c r="A38" s="157"/>
      <c r="B38" s="149"/>
      <c r="C38" s="51">
        <v>13</v>
      </c>
      <c r="D38" s="60">
        <f t="shared" si="14"/>
        <v>1805.18</v>
      </c>
      <c r="E38" s="60">
        <f t="shared" si="15"/>
        <v>2097.31</v>
      </c>
      <c r="F38" s="60">
        <f t="shared" si="16"/>
        <v>2297.7400000000002</v>
      </c>
      <c r="G38" s="60">
        <f t="shared" si="17"/>
        <v>2402.54</v>
      </c>
      <c r="H38" s="60">
        <f t="shared" si="17"/>
        <v>3140.07</v>
      </c>
      <c r="I38" s="60">
        <f t="shared" si="17"/>
        <v>3273.69</v>
      </c>
      <c r="J38" s="60">
        <f t="shared" si="17"/>
        <v>3212.1200000000003</v>
      </c>
      <c r="K38" s="60">
        <f t="shared" si="17"/>
        <v>3843.54</v>
      </c>
      <c r="L38" s="60">
        <f t="shared" si="17"/>
        <v>4299.42</v>
      </c>
      <c r="M38" s="60">
        <f t="shared" si="17"/>
        <v>4578.45</v>
      </c>
      <c r="N38" s="60">
        <f t="shared" si="17"/>
        <v>4704.21</v>
      </c>
      <c r="O38" s="51">
        <v>13</v>
      </c>
      <c r="P38" s="8"/>
      <c r="Q38" s="8"/>
      <c r="R38" s="1"/>
      <c r="S38" s="98">
        <v>1378</v>
      </c>
      <c r="T38" s="98">
        <v>1601</v>
      </c>
      <c r="U38" s="98">
        <v>1754</v>
      </c>
      <c r="V38" s="98">
        <v>1834</v>
      </c>
      <c r="W38" s="98">
        <v>2397</v>
      </c>
      <c r="X38" s="98">
        <v>2499</v>
      </c>
      <c r="Y38" s="98">
        <v>2452</v>
      </c>
      <c r="Z38" s="98">
        <v>2934</v>
      </c>
      <c r="AA38" s="98">
        <v>3282</v>
      </c>
      <c r="AB38" s="1">
        <v>3495</v>
      </c>
      <c r="AC38" s="1">
        <v>3591</v>
      </c>
      <c r="AE38" s="98">
        <v>1276</v>
      </c>
      <c r="AF38" s="98">
        <v>1482</v>
      </c>
      <c r="AG38" s="98">
        <v>1624</v>
      </c>
      <c r="AH38" s="98">
        <v>1698</v>
      </c>
      <c r="AI38" s="98">
        <v>2219</v>
      </c>
      <c r="AJ38" s="98">
        <v>2314</v>
      </c>
      <c r="AK38" s="98">
        <v>2270</v>
      </c>
      <c r="AL38" s="98">
        <v>2717</v>
      </c>
      <c r="AM38" s="98">
        <v>3039</v>
      </c>
      <c r="AN38" s="1">
        <v>3236</v>
      </c>
      <c r="AO38" s="1">
        <v>3325</v>
      </c>
      <c r="BY38" s="98">
        <v>1083</v>
      </c>
      <c r="BZ38" s="98">
        <v>1259</v>
      </c>
      <c r="CA38" s="98">
        <v>1380</v>
      </c>
      <c r="CB38" s="98">
        <v>1444</v>
      </c>
      <c r="CC38" s="98">
        <v>1888</v>
      </c>
      <c r="CD38" s="98">
        <v>1969</v>
      </c>
      <c r="CE38" s="98">
        <v>1931</v>
      </c>
      <c r="CF38" s="98">
        <v>2312</v>
      </c>
      <c r="CG38" s="98">
        <v>2587</v>
      </c>
      <c r="CH38" s="1">
        <v>2755</v>
      </c>
      <c r="CI38" s="1">
        <v>2831</v>
      </c>
      <c r="CK38" s="98">
        <v>1012</v>
      </c>
      <c r="CL38" s="98">
        <v>1176</v>
      </c>
      <c r="CM38" s="98">
        <v>1289</v>
      </c>
      <c r="CN38" s="98">
        <v>1349</v>
      </c>
      <c r="CO38" s="98">
        <v>1764</v>
      </c>
      <c r="CP38" s="98">
        <v>1840</v>
      </c>
      <c r="CQ38" s="98">
        <v>1804</v>
      </c>
      <c r="CR38" s="98">
        <v>2160</v>
      </c>
      <c r="CS38" s="98">
        <v>2417</v>
      </c>
      <c r="CT38" s="1">
        <v>2574</v>
      </c>
      <c r="CU38" s="1">
        <v>2645</v>
      </c>
      <c r="CW38" s="99">
        <f t="shared" si="1"/>
        <v>0.73439767779390419</v>
      </c>
      <c r="CX38" s="99">
        <f t="shared" si="2"/>
        <v>0.73454091193004367</v>
      </c>
      <c r="CY38" s="99">
        <f t="shared" si="3"/>
        <v>0.73489167616875717</v>
      </c>
      <c r="CZ38" s="99">
        <f t="shared" si="4"/>
        <v>0.73555070883315155</v>
      </c>
      <c r="DA38" s="99">
        <f t="shared" si="5"/>
        <v>0.73591989987484352</v>
      </c>
      <c r="DB38" s="99">
        <f t="shared" si="6"/>
        <v>0.73629451780712285</v>
      </c>
      <c r="DC38" s="99">
        <f t="shared" si="7"/>
        <v>0.73572593800978792</v>
      </c>
      <c r="DD38" s="99">
        <f t="shared" si="8"/>
        <v>0.73619631901840488</v>
      </c>
      <c r="DE38" s="99">
        <f t="shared" si="9"/>
        <v>0.7364411943936624</v>
      </c>
      <c r="DF38" s="101">
        <f t="shared" si="18"/>
        <v>295</v>
      </c>
      <c r="DG38" s="101">
        <f t="shared" si="19"/>
        <v>342</v>
      </c>
      <c r="DH38" s="101">
        <f t="shared" si="20"/>
        <v>374</v>
      </c>
      <c r="DI38" s="101">
        <f t="shared" si="21"/>
        <v>390</v>
      </c>
      <c r="DJ38" s="101">
        <f t="shared" si="22"/>
        <v>509</v>
      </c>
      <c r="DK38" s="101">
        <f t="shared" si="23"/>
        <v>530</v>
      </c>
      <c r="DL38" s="101">
        <f t="shared" si="24"/>
        <v>521</v>
      </c>
      <c r="DM38" s="101">
        <f t="shared" si="25"/>
        <v>622</v>
      </c>
      <c r="DN38" s="101">
        <f t="shared" si="26"/>
        <v>695</v>
      </c>
      <c r="DO38" s="101">
        <f t="shared" si="27"/>
        <v>740</v>
      </c>
      <c r="DP38" s="101">
        <f t="shared" si="28"/>
        <v>760</v>
      </c>
    </row>
    <row r="39" spans="1:120" ht="12.75" customHeight="1" x14ac:dyDescent="0.3">
      <c r="A39" s="157"/>
      <c r="B39" s="149"/>
      <c r="C39" s="43">
        <v>14</v>
      </c>
      <c r="D39" s="61">
        <f t="shared" si="14"/>
        <v>1843.17</v>
      </c>
      <c r="E39" s="61">
        <f t="shared" si="15"/>
        <v>2148.4</v>
      </c>
      <c r="F39" s="61">
        <f t="shared" si="16"/>
        <v>2355.38</v>
      </c>
      <c r="G39" s="61">
        <f t="shared" si="17"/>
        <v>2479.83</v>
      </c>
      <c r="H39" s="61">
        <f t="shared" si="17"/>
        <v>3226.53</v>
      </c>
      <c r="I39" s="61">
        <f t="shared" si="17"/>
        <v>3368.01</v>
      </c>
      <c r="J39" s="61">
        <f t="shared" si="17"/>
        <v>3297.27</v>
      </c>
      <c r="K39" s="61">
        <f t="shared" si="17"/>
        <v>3971.92</v>
      </c>
      <c r="L39" s="61">
        <f t="shared" si="17"/>
        <v>4440.9000000000005</v>
      </c>
      <c r="M39" s="61">
        <f t="shared" si="17"/>
        <v>4738.2700000000004</v>
      </c>
      <c r="N39" s="61">
        <f t="shared" si="17"/>
        <v>4886.3</v>
      </c>
      <c r="O39" s="43">
        <v>14</v>
      </c>
      <c r="P39" s="8"/>
      <c r="Q39" s="8"/>
      <c r="R39" s="1"/>
      <c r="S39" s="98">
        <v>1407</v>
      </c>
      <c r="T39" s="98">
        <v>1640</v>
      </c>
      <c r="U39" s="98">
        <v>1798</v>
      </c>
      <c r="V39" s="98">
        <v>1893</v>
      </c>
      <c r="W39" s="98">
        <v>2463</v>
      </c>
      <c r="X39" s="98">
        <v>2571</v>
      </c>
      <c r="Y39" s="98">
        <v>2517</v>
      </c>
      <c r="Z39" s="98">
        <v>3032</v>
      </c>
      <c r="AA39" s="98">
        <v>3390</v>
      </c>
      <c r="AB39" s="1">
        <v>3617</v>
      </c>
      <c r="AC39" s="1">
        <v>3730</v>
      </c>
      <c r="AE39" s="98">
        <v>1303</v>
      </c>
      <c r="AF39" s="98">
        <v>1518</v>
      </c>
      <c r="AG39" s="98">
        <v>1665</v>
      </c>
      <c r="AH39" s="98">
        <v>1753</v>
      </c>
      <c r="AI39" s="98">
        <v>2281</v>
      </c>
      <c r="AJ39" s="98">
        <v>2380</v>
      </c>
      <c r="AK39" s="98">
        <v>2330</v>
      </c>
      <c r="AL39" s="98">
        <v>2807</v>
      </c>
      <c r="AM39" s="98">
        <v>3139</v>
      </c>
      <c r="AN39" s="1">
        <v>3349</v>
      </c>
      <c r="AO39" s="1">
        <v>3453</v>
      </c>
      <c r="BY39" s="98">
        <v>1106</v>
      </c>
      <c r="BZ39" s="98">
        <v>1290</v>
      </c>
      <c r="CA39" s="98">
        <v>1415</v>
      </c>
      <c r="CB39" s="98">
        <v>1490</v>
      </c>
      <c r="CC39" s="98">
        <v>1940</v>
      </c>
      <c r="CD39" s="98">
        <v>2026</v>
      </c>
      <c r="CE39" s="98">
        <v>1982</v>
      </c>
      <c r="CF39" s="98">
        <v>2389</v>
      </c>
      <c r="CG39" s="98">
        <v>2672</v>
      </c>
      <c r="CH39" s="1">
        <v>2851</v>
      </c>
      <c r="CI39" s="1">
        <v>2940</v>
      </c>
      <c r="CK39" s="98">
        <v>1033</v>
      </c>
      <c r="CL39" s="98">
        <v>1205</v>
      </c>
      <c r="CM39" s="98">
        <v>1322</v>
      </c>
      <c r="CN39" s="98">
        <v>1392</v>
      </c>
      <c r="CO39" s="98">
        <v>1813</v>
      </c>
      <c r="CP39" s="98">
        <v>1893</v>
      </c>
      <c r="CQ39" s="98">
        <v>1852</v>
      </c>
      <c r="CR39" s="98">
        <v>2232</v>
      </c>
      <c r="CS39" s="98">
        <v>2497</v>
      </c>
      <c r="CT39" s="1">
        <v>2664</v>
      </c>
      <c r="CU39" s="1">
        <v>2747</v>
      </c>
      <c r="CW39" s="99">
        <f t="shared" si="1"/>
        <v>0.73418621179815213</v>
      </c>
      <c r="CX39" s="99">
        <f t="shared" si="2"/>
        <v>0.7347560975609756</v>
      </c>
      <c r="CY39" s="99">
        <f t="shared" si="3"/>
        <v>0.73526140155728592</v>
      </c>
      <c r="CZ39" s="99">
        <f t="shared" si="4"/>
        <v>0.73534072900158476</v>
      </c>
      <c r="DA39" s="99">
        <f t="shared" si="5"/>
        <v>0.73609419407226961</v>
      </c>
      <c r="DB39" s="99">
        <f t="shared" si="6"/>
        <v>0.73628938156359391</v>
      </c>
      <c r="DC39" s="99">
        <f t="shared" si="7"/>
        <v>0.73579658323400876</v>
      </c>
      <c r="DD39" s="99">
        <f t="shared" si="8"/>
        <v>0.73614775725593673</v>
      </c>
      <c r="DE39" s="99">
        <f t="shared" si="9"/>
        <v>0.73657817109144541</v>
      </c>
      <c r="DF39" s="101">
        <f t="shared" si="18"/>
        <v>301</v>
      </c>
      <c r="DG39" s="101">
        <f t="shared" si="19"/>
        <v>350</v>
      </c>
      <c r="DH39" s="101">
        <f t="shared" si="20"/>
        <v>383</v>
      </c>
      <c r="DI39" s="101">
        <f t="shared" si="21"/>
        <v>403</v>
      </c>
      <c r="DJ39" s="101">
        <f t="shared" si="22"/>
        <v>523</v>
      </c>
      <c r="DK39" s="101">
        <f t="shared" si="23"/>
        <v>545</v>
      </c>
      <c r="DL39" s="101">
        <f t="shared" si="24"/>
        <v>535</v>
      </c>
      <c r="DM39" s="101">
        <f t="shared" si="25"/>
        <v>643</v>
      </c>
      <c r="DN39" s="101">
        <f t="shared" si="26"/>
        <v>718</v>
      </c>
      <c r="DO39" s="101">
        <f t="shared" si="27"/>
        <v>766</v>
      </c>
      <c r="DP39" s="101">
        <f t="shared" si="28"/>
        <v>790</v>
      </c>
    </row>
    <row r="40" spans="1:120" ht="12.75" customHeight="1" x14ac:dyDescent="0.3">
      <c r="A40" s="157"/>
      <c r="B40" s="149"/>
      <c r="C40" s="51">
        <v>15</v>
      </c>
      <c r="D40" s="60">
        <f t="shared" si="14"/>
        <v>1878.54</v>
      </c>
      <c r="E40" s="60">
        <f t="shared" si="15"/>
        <v>2196.87</v>
      </c>
      <c r="F40" s="60">
        <f t="shared" si="16"/>
        <v>2415.64</v>
      </c>
      <c r="G40" s="60">
        <f t="shared" si="17"/>
        <v>2558.4300000000003</v>
      </c>
      <c r="H40" s="60">
        <f t="shared" si="17"/>
        <v>3311.6800000000003</v>
      </c>
      <c r="I40" s="60">
        <f t="shared" si="17"/>
        <v>3459.71</v>
      </c>
      <c r="J40" s="60">
        <f t="shared" si="17"/>
        <v>3379.8</v>
      </c>
      <c r="K40" s="60">
        <f t="shared" si="17"/>
        <v>4096.37</v>
      </c>
      <c r="L40" s="60">
        <f t="shared" si="17"/>
        <v>4585</v>
      </c>
      <c r="M40" s="60">
        <f t="shared" si="17"/>
        <v>4899.4000000000005</v>
      </c>
      <c r="N40" s="60">
        <f t="shared" si="17"/>
        <v>5068.3900000000003</v>
      </c>
      <c r="O40" s="51">
        <v>15</v>
      </c>
      <c r="P40" s="8"/>
      <c r="Q40" s="8"/>
      <c r="R40" s="1"/>
      <c r="S40" s="98">
        <v>1434</v>
      </c>
      <c r="T40" s="98">
        <v>1677</v>
      </c>
      <c r="U40" s="98">
        <v>1844</v>
      </c>
      <c r="V40" s="98">
        <v>1953</v>
      </c>
      <c r="W40" s="98">
        <v>2528</v>
      </c>
      <c r="X40" s="98">
        <v>2641</v>
      </c>
      <c r="Y40" s="98">
        <v>2580</v>
      </c>
      <c r="Z40" s="98">
        <v>3127</v>
      </c>
      <c r="AA40" s="98">
        <v>3500</v>
      </c>
      <c r="AB40" s="1">
        <v>3740</v>
      </c>
      <c r="AC40" s="1">
        <v>3869</v>
      </c>
      <c r="AE40" s="98">
        <v>1328</v>
      </c>
      <c r="AF40" s="98">
        <v>1553</v>
      </c>
      <c r="AG40" s="98">
        <v>1708</v>
      </c>
      <c r="AH40" s="98">
        <v>1808</v>
      </c>
      <c r="AI40" s="98">
        <v>2341</v>
      </c>
      <c r="AJ40" s="98">
        <v>2445</v>
      </c>
      <c r="AK40" s="98">
        <v>2388</v>
      </c>
      <c r="AL40" s="98">
        <v>2895</v>
      </c>
      <c r="AM40" s="98">
        <v>3241</v>
      </c>
      <c r="AN40" s="1">
        <v>3463</v>
      </c>
      <c r="AO40" s="1">
        <v>3582</v>
      </c>
      <c r="BY40" s="98">
        <v>1128</v>
      </c>
      <c r="BZ40" s="98">
        <v>1320</v>
      </c>
      <c r="CA40" s="98">
        <v>1451</v>
      </c>
      <c r="CB40" s="98">
        <v>1538</v>
      </c>
      <c r="CC40" s="98">
        <v>1991</v>
      </c>
      <c r="CD40" s="98">
        <v>2081</v>
      </c>
      <c r="CE40" s="98">
        <v>2032</v>
      </c>
      <c r="CF40" s="98">
        <v>2464</v>
      </c>
      <c r="CG40" s="98">
        <v>2759</v>
      </c>
      <c r="CH40" s="1">
        <v>2948</v>
      </c>
      <c r="CI40" s="1">
        <v>3050</v>
      </c>
      <c r="CK40" s="98">
        <v>1054</v>
      </c>
      <c r="CL40" s="98">
        <v>1233</v>
      </c>
      <c r="CM40" s="98">
        <v>1356</v>
      </c>
      <c r="CN40" s="98">
        <v>1437</v>
      </c>
      <c r="CO40" s="98">
        <v>1860</v>
      </c>
      <c r="CP40" s="98">
        <v>1944</v>
      </c>
      <c r="CQ40" s="98">
        <v>1899</v>
      </c>
      <c r="CR40" s="98">
        <v>2302</v>
      </c>
      <c r="CS40" s="98">
        <v>2578</v>
      </c>
      <c r="CT40" s="1">
        <v>2755</v>
      </c>
      <c r="CU40" s="1">
        <v>2850</v>
      </c>
      <c r="CW40" s="99">
        <f t="shared" ref="CW40:CW67" si="29">CK40/S40</f>
        <v>0.73500697350069732</v>
      </c>
      <c r="CX40" s="99">
        <f t="shared" ref="CX40:CX67" si="30">CL40/T40</f>
        <v>0.73524150268336319</v>
      </c>
      <c r="CY40" s="99">
        <f t="shared" ref="CY40:CY67" si="31">CM40/U40</f>
        <v>0.73535791757049895</v>
      </c>
      <c r="CZ40" s="99">
        <f t="shared" ref="CZ40:CZ67" si="32">CN40/V40</f>
        <v>0.7357910906298003</v>
      </c>
      <c r="DA40" s="99">
        <f t="shared" ref="DA40:DA67" si="33">CO40/W40</f>
        <v>0.73575949367088611</v>
      </c>
      <c r="DB40" s="99">
        <f t="shared" ref="DB40:DB67" si="34">CP40/X40</f>
        <v>0.73608481635744039</v>
      </c>
      <c r="DC40" s="99">
        <f t="shared" ref="DC40:DC67" si="35">CQ40/Y40</f>
        <v>0.73604651162790702</v>
      </c>
      <c r="DD40" s="99">
        <f t="shared" ref="DD40:DD67" si="36">CR40/Z40</f>
        <v>0.73616885193476178</v>
      </c>
      <c r="DE40" s="99">
        <f t="shared" ref="DE40:DE67" si="37">CS40/AA40</f>
        <v>0.73657142857142854</v>
      </c>
      <c r="DF40" s="101">
        <f t="shared" si="18"/>
        <v>306</v>
      </c>
      <c r="DG40" s="101">
        <f t="shared" si="19"/>
        <v>357</v>
      </c>
      <c r="DH40" s="101">
        <f t="shared" si="20"/>
        <v>393</v>
      </c>
      <c r="DI40" s="101">
        <f t="shared" si="21"/>
        <v>415</v>
      </c>
      <c r="DJ40" s="101">
        <f t="shared" si="22"/>
        <v>537</v>
      </c>
      <c r="DK40" s="101">
        <f t="shared" si="23"/>
        <v>560</v>
      </c>
      <c r="DL40" s="101">
        <f t="shared" si="24"/>
        <v>548</v>
      </c>
      <c r="DM40" s="101">
        <f t="shared" si="25"/>
        <v>663</v>
      </c>
      <c r="DN40" s="101">
        <f t="shared" si="26"/>
        <v>741</v>
      </c>
      <c r="DO40" s="101">
        <f t="shared" si="27"/>
        <v>792</v>
      </c>
      <c r="DP40" s="101">
        <f t="shared" si="28"/>
        <v>819</v>
      </c>
    </row>
    <row r="41" spans="1:120" ht="12.75" customHeight="1" x14ac:dyDescent="0.3">
      <c r="A41" s="157"/>
      <c r="B41" s="149"/>
      <c r="C41" s="43">
        <v>16</v>
      </c>
      <c r="D41" s="61">
        <f t="shared" si="14"/>
        <v>1920.46</v>
      </c>
      <c r="E41" s="61">
        <f t="shared" si="15"/>
        <v>2250.58</v>
      </c>
      <c r="F41" s="61">
        <f t="shared" si="16"/>
        <v>2475.9</v>
      </c>
      <c r="G41" s="61">
        <f t="shared" si="17"/>
        <v>2637.03</v>
      </c>
      <c r="H41" s="61">
        <f t="shared" si="17"/>
        <v>3395.52</v>
      </c>
      <c r="I41" s="61">
        <f t="shared" si="17"/>
        <v>3552.7200000000003</v>
      </c>
      <c r="J41" s="61">
        <f t="shared" si="17"/>
        <v>3464.9500000000003</v>
      </c>
      <c r="K41" s="61">
        <f t="shared" si="17"/>
        <v>4219.51</v>
      </c>
      <c r="L41" s="61">
        <f t="shared" si="17"/>
        <v>4730.41</v>
      </c>
      <c r="M41" s="61">
        <f t="shared" si="17"/>
        <v>5059.22</v>
      </c>
      <c r="N41" s="61">
        <f t="shared" si="17"/>
        <v>5247.8600000000006</v>
      </c>
      <c r="O41" s="43">
        <v>16</v>
      </c>
      <c r="P41" s="8"/>
      <c r="Q41" s="8"/>
      <c r="R41" s="1"/>
      <c r="S41" s="98">
        <v>1466</v>
      </c>
      <c r="T41" s="98">
        <v>1718</v>
      </c>
      <c r="U41" s="98">
        <v>1890</v>
      </c>
      <c r="V41" s="98">
        <v>2013</v>
      </c>
      <c r="W41" s="98">
        <v>2592</v>
      </c>
      <c r="X41" s="98">
        <v>2712</v>
      </c>
      <c r="Y41" s="98">
        <v>2645</v>
      </c>
      <c r="Z41" s="98">
        <v>3221</v>
      </c>
      <c r="AA41" s="98">
        <v>3611</v>
      </c>
      <c r="AB41" s="1">
        <v>3862</v>
      </c>
      <c r="AC41" s="1">
        <v>4006</v>
      </c>
      <c r="AE41" s="98">
        <v>1357</v>
      </c>
      <c r="AF41" s="98">
        <v>1590</v>
      </c>
      <c r="AG41" s="98">
        <v>1750</v>
      </c>
      <c r="AH41" s="98">
        <v>1864</v>
      </c>
      <c r="AI41" s="98">
        <v>2400</v>
      </c>
      <c r="AJ41" s="98">
        <v>2511</v>
      </c>
      <c r="AK41" s="98">
        <v>2449</v>
      </c>
      <c r="AL41" s="98">
        <v>2982</v>
      </c>
      <c r="AM41" s="98">
        <v>3343</v>
      </c>
      <c r="AN41" s="1">
        <v>3576</v>
      </c>
      <c r="AO41" s="1">
        <v>3710</v>
      </c>
      <c r="BY41" s="98">
        <v>1152</v>
      </c>
      <c r="BZ41" s="98">
        <v>1351</v>
      </c>
      <c r="CA41" s="98">
        <v>1488</v>
      </c>
      <c r="CB41" s="98">
        <v>1585</v>
      </c>
      <c r="CC41" s="98">
        <v>2041</v>
      </c>
      <c r="CD41" s="98">
        <v>2137</v>
      </c>
      <c r="CE41" s="98">
        <v>2083</v>
      </c>
      <c r="CF41" s="98">
        <v>2539</v>
      </c>
      <c r="CG41" s="98">
        <v>2846</v>
      </c>
      <c r="CH41" s="1">
        <v>3045</v>
      </c>
      <c r="CI41" s="1">
        <v>3159</v>
      </c>
      <c r="CK41" s="98">
        <v>1076</v>
      </c>
      <c r="CL41" s="98">
        <v>1262</v>
      </c>
      <c r="CM41" s="98">
        <v>1390</v>
      </c>
      <c r="CN41" s="98">
        <v>1481</v>
      </c>
      <c r="CO41" s="98">
        <v>1907</v>
      </c>
      <c r="CP41" s="98">
        <v>1997</v>
      </c>
      <c r="CQ41" s="98">
        <v>1946</v>
      </c>
      <c r="CR41" s="98">
        <v>2372</v>
      </c>
      <c r="CS41" s="98">
        <v>2659</v>
      </c>
      <c r="CT41" s="1">
        <v>2845</v>
      </c>
      <c r="CU41" s="1">
        <v>2952</v>
      </c>
      <c r="CW41" s="99">
        <f t="shared" si="29"/>
        <v>0.73396998635743516</v>
      </c>
      <c r="CX41" s="99">
        <f t="shared" si="30"/>
        <v>0.73457508731082655</v>
      </c>
      <c r="CY41" s="99">
        <f t="shared" si="31"/>
        <v>0.73544973544973546</v>
      </c>
      <c r="CZ41" s="99">
        <f t="shared" si="32"/>
        <v>0.73571783407848979</v>
      </c>
      <c r="DA41" s="99">
        <f t="shared" si="33"/>
        <v>0.73572530864197527</v>
      </c>
      <c r="DB41" s="99">
        <f t="shared" si="34"/>
        <v>0.73635693215339237</v>
      </c>
      <c r="DC41" s="99">
        <f t="shared" si="35"/>
        <v>0.73572778827977314</v>
      </c>
      <c r="DD41" s="99">
        <f t="shared" si="36"/>
        <v>0.73641726171996269</v>
      </c>
      <c r="DE41" s="99">
        <f t="shared" si="37"/>
        <v>0.73636111880365551</v>
      </c>
      <c r="DF41" s="101">
        <f t="shared" si="18"/>
        <v>314</v>
      </c>
      <c r="DG41" s="101">
        <f t="shared" si="19"/>
        <v>367</v>
      </c>
      <c r="DH41" s="101">
        <f t="shared" si="20"/>
        <v>402</v>
      </c>
      <c r="DI41" s="101">
        <f t="shared" si="21"/>
        <v>428</v>
      </c>
      <c r="DJ41" s="101">
        <f t="shared" si="22"/>
        <v>551</v>
      </c>
      <c r="DK41" s="101">
        <f t="shared" si="23"/>
        <v>575</v>
      </c>
      <c r="DL41" s="101">
        <f t="shared" si="24"/>
        <v>562</v>
      </c>
      <c r="DM41" s="101">
        <f t="shared" si="25"/>
        <v>682</v>
      </c>
      <c r="DN41" s="101">
        <f t="shared" si="26"/>
        <v>765</v>
      </c>
      <c r="DO41" s="101">
        <f t="shared" si="27"/>
        <v>817</v>
      </c>
      <c r="DP41" s="101">
        <f t="shared" si="28"/>
        <v>847</v>
      </c>
    </row>
    <row r="42" spans="1:120" ht="12.75" customHeight="1" x14ac:dyDescent="0.3">
      <c r="A42" s="157"/>
      <c r="B42" s="149"/>
      <c r="C42" s="51">
        <v>17</v>
      </c>
      <c r="D42" s="60">
        <f t="shared" si="14"/>
        <v>1955.8300000000002</v>
      </c>
      <c r="E42" s="60">
        <f t="shared" si="15"/>
        <v>2299.0500000000002</v>
      </c>
      <c r="F42" s="60">
        <f t="shared" si="16"/>
        <v>2536.1600000000003</v>
      </c>
      <c r="G42" s="60">
        <f t="shared" si="17"/>
        <v>2714.32</v>
      </c>
      <c r="H42" s="60">
        <f t="shared" si="17"/>
        <v>3479.36</v>
      </c>
      <c r="I42" s="60">
        <f t="shared" si="17"/>
        <v>3647.04</v>
      </c>
      <c r="J42" s="60">
        <f t="shared" si="17"/>
        <v>3550.1000000000004</v>
      </c>
      <c r="K42" s="60">
        <f t="shared" si="17"/>
        <v>4345.2700000000004</v>
      </c>
      <c r="L42" s="60">
        <f t="shared" si="17"/>
        <v>4873.2</v>
      </c>
      <c r="M42" s="60">
        <f t="shared" si="17"/>
        <v>5220.3500000000004</v>
      </c>
      <c r="N42" s="60">
        <f t="shared" si="17"/>
        <v>5428.64</v>
      </c>
      <c r="O42" s="51">
        <v>17</v>
      </c>
      <c r="P42" s="8"/>
      <c r="Q42" s="8"/>
      <c r="R42" s="1"/>
      <c r="S42" s="98">
        <v>1493</v>
      </c>
      <c r="T42" s="98">
        <v>1755</v>
      </c>
      <c r="U42" s="98">
        <v>1936</v>
      </c>
      <c r="V42" s="98">
        <v>2072</v>
      </c>
      <c r="W42" s="98">
        <v>2656</v>
      </c>
      <c r="X42" s="98">
        <v>2784</v>
      </c>
      <c r="Y42" s="98">
        <v>2710</v>
      </c>
      <c r="Z42" s="98">
        <v>3317</v>
      </c>
      <c r="AA42" s="98">
        <v>3720</v>
      </c>
      <c r="AB42" s="1">
        <v>3985</v>
      </c>
      <c r="AC42" s="1">
        <v>4144</v>
      </c>
      <c r="AE42" s="98">
        <v>1383</v>
      </c>
      <c r="AF42" s="98">
        <v>1625</v>
      </c>
      <c r="AG42" s="98">
        <v>1792</v>
      </c>
      <c r="AH42" s="98">
        <v>1919</v>
      </c>
      <c r="AI42" s="98">
        <v>2459</v>
      </c>
      <c r="AJ42" s="98">
        <v>2578</v>
      </c>
      <c r="AK42" s="98">
        <v>2509</v>
      </c>
      <c r="AL42" s="98">
        <v>3072</v>
      </c>
      <c r="AM42" s="98">
        <v>3444</v>
      </c>
      <c r="AN42" s="1">
        <v>3690</v>
      </c>
      <c r="AO42" s="1">
        <v>3837</v>
      </c>
      <c r="BY42" s="98">
        <v>1174</v>
      </c>
      <c r="BZ42" s="98">
        <v>1381</v>
      </c>
      <c r="CA42" s="98">
        <v>1523</v>
      </c>
      <c r="CB42" s="98">
        <v>1632</v>
      </c>
      <c r="CC42" s="98">
        <v>2092</v>
      </c>
      <c r="CD42" s="98">
        <v>2194</v>
      </c>
      <c r="CE42" s="98">
        <v>2134</v>
      </c>
      <c r="CF42" s="98">
        <v>2615</v>
      </c>
      <c r="CG42" s="98">
        <v>2933</v>
      </c>
      <c r="CH42" s="1">
        <v>3142</v>
      </c>
      <c r="CI42" s="1">
        <v>3268</v>
      </c>
      <c r="CK42" s="98">
        <v>1097</v>
      </c>
      <c r="CL42" s="98">
        <v>1290</v>
      </c>
      <c r="CM42" s="98">
        <v>1423</v>
      </c>
      <c r="CN42" s="98">
        <v>1525</v>
      </c>
      <c r="CO42" s="98">
        <v>1955</v>
      </c>
      <c r="CP42" s="98">
        <v>2050</v>
      </c>
      <c r="CQ42" s="98">
        <v>1994</v>
      </c>
      <c r="CR42" s="98">
        <v>2443</v>
      </c>
      <c r="CS42" s="98">
        <v>2741</v>
      </c>
      <c r="CT42" s="1">
        <v>2936</v>
      </c>
      <c r="CU42" s="1">
        <v>3054</v>
      </c>
      <c r="CW42" s="99">
        <f t="shared" si="29"/>
        <v>0.7347622237106497</v>
      </c>
      <c r="CX42" s="99">
        <f t="shared" si="30"/>
        <v>0.7350427350427351</v>
      </c>
      <c r="CY42" s="99">
        <f t="shared" si="31"/>
        <v>0.7350206611570248</v>
      </c>
      <c r="CZ42" s="99">
        <f t="shared" si="32"/>
        <v>0.73600386100386095</v>
      </c>
      <c r="DA42" s="99">
        <f t="shared" si="33"/>
        <v>0.73606927710843373</v>
      </c>
      <c r="DB42" s="99">
        <f t="shared" si="34"/>
        <v>0.73635057471264365</v>
      </c>
      <c r="DC42" s="99">
        <f t="shared" si="35"/>
        <v>0.73579335793357936</v>
      </c>
      <c r="DD42" s="99">
        <f t="shared" si="36"/>
        <v>0.73650889357853477</v>
      </c>
      <c r="DE42" s="99">
        <f t="shared" si="37"/>
        <v>0.7368279569892473</v>
      </c>
      <c r="DF42" s="101">
        <f t="shared" si="18"/>
        <v>319</v>
      </c>
      <c r="DG42" s="101">
        <f t="shared" si="19"/>
        <v>374</v>
      </c>
      <c r="DH42" s="101">
        <f t="shared" si="20"/>
        <v>413</v>
      </c>
      <c r="DI42" s="101">
        <f t="shared" si="21"/>
        <v>440</v>
      </c>
      <c r="DJ42" s="101">
        <f t="shared" si="22"/>
        <v>564</v>
      </c>
      <c r="DK42" s="101">
        <f t="shared" si="23"/>
        <v>590</v>
      </c>
      <c r="DL42" s="101">
        <f t="shared" si="24"/>
        <v>576</v>
      </c>
      <c r="DM42" s="101">
        <f t="shared" si="25"/>
        <v>702</v>
      </c>
      <c r="DN42" s="101">
        <f t="shared" si="26"/>
        <v>787</v>
      </c>
      <c r="DO42" s="101">
        <f t="shared" si="27"/>
        <v>843</v>
      </c>
      <c r="DP42" s="101">
        <f t="shared" si="28"/>
        <v>876</v>
      </c>
    </row>
    <row r="43" spans="1:120" ht="12.75" customHeight="1" x14ac:dyDescent="0.3">
      <c r="A43" s="157"/>
      <c r="B43" s="149"/>
      <c r="C43" s="43">
        <v>18</v>
      </c>
      <c r="D43" s="61">
        <f t="shared" si="14"/>
        <v>1995.13</v>
      </c>
      <c r="E43" s="61">
        <f t="shared" si="15"/>
        <v>2348.83</v>
      </c>
      <c r="F43" s="61">
        <f t="shared" si="16"/>
        <v>2595.11</v>
      </c>
      <c r="G43" s="61">
        <f t="shared" si="17"/>
        <v>2792.92</v>
      </c>
      <c r="H43" s="61">
        <f t="shared" si="17"/>
        <v>3565.82</v>
      </c>
      <c r="I43" s="61">
        <f t="shared" si="17"/>
        <v>3740.05</v>
      </c>
      <c r="J43" s="61">
        <f t="shared" si="17"/>
        <v>3636.56</v>
      </c>
      <c r="K43" s="61">
        <f t="shared" si="17"/>
        <v>4471.03</v>
      </c>
      <c r="L43" s="61">
        <f t="shared" si="17"/>
        <v>5017.3</v>
      </c>
      <c r="M43" s="61">
        <f t="shared" si="17"/>
        <v>5381.4800000000005</v>
      </c>
      <c r="N43" s="61">
        <f t="shared" si="17"/>
        <v>5610.7300000000005</v>
      </c>
      <c r="O43" s="43">
        <v>18</v>
      </c>
      <c r="P43" s="8"/>
      <c r="Q43" s="8"/>
      <c r="R43" s="1"/>
      <c r="S43" s="98">
        <v>1523</v>
      </c>
      <c r="T43" s="98">
        <v>1793</v>
      </c>
      <c r="U43" s="98">
        <v>1981</v>
      </c>
      <c r="V43" s="98">
        <v>2132</v>
      </c>
      <c r="W43" s="98">
        <v>2722</v>
      </c>
      <c r="X43" s="98">
        <v>2855</v>
      </c>
      <c r="Y43" s="98">
        <v>2776</v>
      </c>
      <c r="Z43" s="98">
        <v>3413</v>
      </c>
      <c r="AA43" s="98">
        <v>3830</v>
      </c>
      <c r="AB43" s="1">
        <v>4108</v>
      </c>
      <c r="AC43" s="1">
        <v>4283</v>
      </c>
      <c r="AE43" s="98">
        <v>1411</v>
      </c>
      <c r="AF43" s="98">
        <v>1660</v>
      </c>
      <c r="AG43" s="98">
        <v>1834</v>
      </c>
      <c r="AH43" s="98">
        <v>1974</v>
      </c>
      <c r="AI43" s="98">
        <v>2521</v>
      </c>
      <c r="AJ43" s="98">
        <v>2644</v>
      </c>
      <c r="AK43" s="98">
        <v>2571</v>
      </c>
      <c r="AL43" s="98">
        <v>3160</v>
      </c>
      <c r="AM43" s="98">
        <v>3546</v>
      </c>
      <c r="AN43" s="1">
        <v>3804</v>
      </c>
      <c r="AO43" s="1">
        <v>3966</v>
      </c>
      <c r="BY43" s="98">
        <v>1198</v>
      </c>
      <c r="BZ43" s="98">
        <v>1411</v>
      </c>
      <c r="CA43" s="98">
        <v>1559</v>
      </c>
      <c r="CB43" s="98">
        <v>1679</v>
      </c>
      <c r="CC43" s="98">
        <v>2144</v>
      </c>
      <c r="CD43" s="98">
        <v>2250</v>
      </c>
      <c r="CE43" s="98">
        <v>2187</v>
      </c>
      <c r="CF43" s="98">
        <v>2690</v>
      </c>
      <c r="CG43" s="98">
        <v>3020</v>
      </c>
      <c r="CH43" s="1">
        <v>3239</v>
      </c>
      <c r="CI43" s="1">
        <v>3378</v>
      </c>
      <c r="CK43" s="98">
        <v>1119</v>
      </c>
      <c r="CL43" s="98">
        <v>1318</v>
      </c>
      <c r="CM43" s="98">
        <v>1457</v>
      </c>
      <c r="CN43" s="98">
        <v>1569</v>
      </c>
      <c r="CO43" s="98">
        <v>2003</v>
      </c>
      <c r="CP43" s="98">
        <v>2102</v>
      </c>
      <c r="CQ43" s="98">
        <v>2043</v>
      </c>
      <c r="CR43" s="98">
        <v>2514</v>
      </c>
      <c r="CS43" s="98">
        <v>2822</v>
      </c>
      <c r="CT43" s="1">
        <v>3027</v>
      </c>
      <c r="CU43" s="1">
        <v>3157</v>
      </c>
      <c r="CW43" s="99">
        <f t="shared" si="29"/>
        <v>0.73473407747866049</v>
      </c>
      <c r="CX43" s="99">
        <f t="shared" si="30"/>
        <v>0.73508087005019518</v>
      </c>
      <c r="CY43" s="99">
        <f t="shared" si="31"/>
        <v>0.73548712771327618</v>
      </c>
      <c r="CZ43" s="99">
        <f t="shared" si="32"/>
        <v>0.73592870544090061</v>
      </c>
      <c r="DA43" s="99">
        <f t="shared" si="33"/>
        <v>0.73585598824393827</v>
      </c>
      <c r="DB43" s="99">
        <f t="shared" si="34"/>
        <v>0.73625218914185642</v>
      </c>
      <c r="DC43" s="99">
        <f t="shared" si="35"/>
        <v>0.73595100864553309</v>
      </c>
      <c r="DD43" s="99">
        <f t="shared" si="36"/>
        <v>0.73659537064166425</v>
      </c>
      <c r="DE43" s="99">
        <f t="shared" si="37"/>
        <v>0.73681462140992171</v>
      </c>
      <c r="DF43" s="101">
        <f t="shared" si="18"/>
        <v>325</v>
      </c>
      <c r="DG43" s="101">
        <f t="shared" si="19"/>
        <v>382</v>
      </c>
      <c r="DH43" s="101">
        <f t="shared" si="20"/>
        <v>422</v>
      </c>
      <c r="DI43" s="101">
        <f t="shared" si="21"/>
        <v>453</v>
      </c>
      <c r="DJ43" s="101">
        <f t="shared" si="22"/>
        <v>578</v>
      </c>
      <c r="DK43" s="101">
        <f t="shared" si="23"/>
        <v>605</v>
      </c>
      <c r="DL43" s="101">
        <f t="shared" si="24"/>
        <v>589</v>
      </c>
      <c r="DM43" s="101">
        <f t="shared" si="25"/>
        <v>723</v>
      </c>
      <c r="DN43" s="101">
        <f t="shared" si="26"/>
        <v>810</v>
      </c>
      <c r="DO43" s="101">
        <f t="shared" si="27"/>
        <v>869</v>
      </c>
      <c r="DP43" s="101">
        <f t="shared" si="28"/>
        <v>905</v>
      </c>
    </row>
    <row r="44" spans="1:120" ht="12.75" customHeight="1" x14ac:dyDescent="0.3">
      <c r="A44" s="157"/>
      <c r="B44" s="149"/>
      <c r="C44" s="51">
        <v>19</v>
      </c>
      <c r="D44" s="60">
        <f t="shared" si="14"/>
        <v>2030.5</v>
      </c>
      <c r="E44" s="60">
        <f t="shared" si="15"/>
        <v>2401.23</v>
      </c>
      <c r="F44" s="60">
        <f t="shared" si="16"/>
        <v>2654.06</v>
      </c>
      <c r="G44" s="60">
        <f t="shared" si="17"/>
        <v>2870.21</v>
      </c>
      <c r="H44" s="60">
        <f t="shared" si="17"/>
        <v>3650.9700000000003</v>
      </c>
      <c r="I44" s="60">
        <f t="shared" si="17"/>
        <v>3831.75</v>
      </c>
      <c r="J44" s="60">
        <f t="shared" si="17"/>
        <v>3720.4</v>
      </c>
      <c r="K44" s="60">
        <f t="shared" si="17"/>
        <v>4596.79</v>
      </c>
      <c r="L44" s="60">
        <f t="shared" si="17"/>
        <v>5161.4000000000005</v>
      </c>
      <c r="M44" s="60">
        <f t="shared" si="17"/>
        <v>5542.6100000000006</v>
      </c>
      <c r="N44" s="60">
        <f t="shared" si="17"/>
        <v>5792.8200000000006</v>
      </c>
      <c r="O44" s="51">
        <v>19</v>
      </c>
      <c r="P44" s="8"/>
      <c r="Q44" s="8"/>
      <c r="R44" s="1"/>
      <c r="S44" s="98">
        <v>1550</v>
      </c>
      <c r="T44" s="98">
        <v>1833</v>
      </c>
      <c r="U44" s="98">
        <v>2026</v>
      </c>
      <c r="V44" s="98">
        <v>2191</v>
      </c>
      <c r="W44" s="98">
        <v>2787</v>
      </c>
      <c r="X44" s="98">
        <v>2925</v>
      </c>
      <c r="Y44" s="98">
        <v>2840</v>
      </c>
      <c r="Z44" s="98">
        <v>3509</v>
      </c>
      <c r="AA44" s="98">
        <v>3940</v>
      </c>
      <c r="AB44" s="1">
        <v>4231</v>
      </c>
      <c r="AC44" s="1">
        <v>4422</v>
      </c>
      <c r="AE44" s="98">
        <v>1435</v>
      </c>
      <c r="AF44" s="98">
        <v>1697</v>
      </c>
      <c r="AG44" s="98">
        <v>1876</v>
      </c>
      <c r="AH44" s="98">
        <v>2029</v>
      </c>
      <c r="AI44" s="98">
        <v>2581</v>
      </c>
      <c r="AJ44" s="98">
        <v>2709</v>
      </c>
      <c r="AK44" s="98">
        <v>2630</v>
      </c>
      <c r="AL44" s="98">
        <v>3249</v>
      </c>
      <c r="AM44" s="98">
        <v>3648</v>
      </c>
      <c r="AN44" s="1">
        <v>3917</v>
      </c>
      <c r="AO44" s="1">
        <v>4095</v>
      </c>
      <c r="BY44" s="98">
        <v>1219</v>
      </c>
      <c r="BZ44" s="98">
        <v>1442</v>
      </c>
      <c r="CA44" s="98">
        <v>1595</v>
      </c>
      <c r="CB44" s="98">
        <v>1726</v>
      </c>
      <c r="CC44" s="98">
        <v>2195</v>
      </c>
      <c r="CD44" s="98">
        <v>2305</v>
      </c>
      <c r="CE44" s="98">
        <v>2237</v>
      </c>
      <c r="CF44" s="98">
        <v>2766</v>
      </c>
      <c r="CG44" s="98">
        <v>3107</v>
      </c>
      <c r="CH44" s="1">
        <v>3336</v>
      </c>
      <c r="CI44" s="1">
        <v>3488</v>
      </c>
      <c r="CK44" s="98">
        <v>1139</v>
      </c>
      <c r="CL44" s="98">
        <v>1347</v>
      </c>
      <c r="CM44" s="98">
        <v>1490</v>
      </c>
      <c r="CN44" s="98">
        <v>1613</v>
      </c>
      <c r="CO44" s="98">
        <v>2051</v>
      </c>
      <c r="CP44" s="98">
        <v>2154</v>
      </c>
      <c r="CQ44" s="98">
        <v>2090</v>
      </c>
      <c r="CR44" s="98">
        <v>2585</v>
      </c>
      <c r="CS44" s="98">
        <v>2903</v>
      </c>
      <c r="CT44" s="1">
        <v>3117</v>
      </c>
      <c r="CU44" s="1">
        <v>3259</v>
      </c>
      <c r="CW44" s="99">
        <f t="shared" si="29"/>
        <v>0.73483870967741938</v>
      </c>
      <c r="CX44" s="99">
        <f t="shared" si="30"/>
        <v>0.73486088379705405</v>
      </c>
      <c r="CY44" s="99">
        <f t="shared" si="31"/>
        <v>0.73543928923988156</v>
      </c>
      <c r="CZ44" s="99">
        <f t="shared" si="32"/>
        <v>0.73619351894112273</v>
      </c>
      <c r="DA44" s="99">
        <f t="shared" si="33"/>
        <v>0.73591675636885545</v>
      </c>
      <c r="DB44" s="99">
        <f t="shared" si="34"/>
        <v>0.73641025641025637</v>
      </c>
      <c r="DC44" s="99">
        <f t="shared" si="35"/>
        <v>0.7359154929577465</v>
      </c>
      <c r="DD44" s="99">
        <f t="shared" si="36"/>
        <v>0.73667711598746077</v>
      </c>
      <c r="DE44" s="99">
        <f t="shared" si="37"/>
        <v>0.73680203045685277</v>
      </c>
      <c r="DF44" s="101">
        <f t="shared" si="18"/>
        <v>331</v>
      </c>
      <c r="DG44" s="101">
        <f t="shared" si="19"/>
        <v>391</v>
      </c>
      <c r="DH44" s="101">
        <f t="shared" si="20"/>
        <v>431</v>
      </c>
      <c r="DI44" s="101">
        <f t="shared" si="21"/>
        <v>465</v>
      </c>
      <c r="DJ44" s="101">
        <f t="shared" si="22"/>
        <v>592</v>
      </c>
      <c r="DK44" s="101">
        <f t="shared" si="23"/>
        <v>620</v>
      </c>
      <c r="DL44" s="101">
        <f t="shared" si="24"/>
        <v>603</v>
      </c>
      <c r="DM44" s="101">
        <f t="shared" si="25"/>
        <v>743</v>
      </c>
      <c r="DN44" s="101">
        <f t="shared" si="26"/>
        <v>833</v>
      </c>
      <c r="DO44" s="101">
        <f t="shared" si="27"/>
        <v>895</v>
      </c>
      <c r="DP44" s="101">
        <f t="shared" si="28"/>
        <v>934</v>
      </c>
    </row>
    <row r="45" spans="1:120" ht="12.75" customHeight="1" x14ac:dyDescent="0.3">
      <c r="A45" s="157"/>
      <c r="B45" s="149"/>
      <c r="C45" s="43">
        <v>20</v>
      </c>
      <c r="D45" s="61">
        <f t="shared" si="14"/>
        <v>2069.8000000000002</v>
      </c>
      <c r="E45" s="61">
        <f t="shared" si="15"/>
        <v>2449.7000000000003</v>
      </c>
      <c r="F45" s="61">
        <f t="shared" si="16"/>
        <v>2715.63</v>
      </c>
      <c r="G45" s="61">
        <f t="shared" si="17"/>
        <v>2952.7400000000002</v>
      </c>
      <c r="H45" s="61">
        <f t="shared" si="17"/>
        <v>3733.5</v>
      </c>
      <c r="I45" s="61">
        <f t="shared" si="17"/>
        <v>3922.1400000000003</v>
      </c>
      <c r="J45" s="61">
        <f t="shared" si="17"/>
        <v>3804.2400000000002</v>
      </c>
      <c r="K45" s="61">
        <f t="shared" si="17"/>
        <v>4721.24</v>
      </c>
      <c r="L45" s="61">
        <f t="shared" si="17"/>
        <v>5304.1900000000005</v>
      </c>
      <c r="M45" s="61">
        <f t="shared" si="17"/>
        <v>5701.12</v>
      </c>
      <c r="N45" s="61">
        <f t="shared" si="17"/>
        <v>5977.5300000000007</v>
      </c>
      <c r="O45" s="43">
        <v>20</v>
      </c>
      <c r="P45" s="8"/>
      <c r="Q45" s="8"/>
      <c r="R45" s="1"/>
      <c r="S45" s="98">
        <v>1580</v>
      </c>
      <c r="T45" s="98">
        <v>1870</v>
      </c>
      <c r="U45" s="98">
        <v>2073</v>
      </c>
      <c r="V45" s="98">
        <v>2254</v>
      </c>
      <c r="W45" s="98">
        <v>2850</v>
      </c>
      <c r="X45" s="98">
        <v>2994</v>
      </c>
      <c r="Y45" s="98">
        <v>2904</v>
      </c>
      <c r="Z45" s="98">
        <v>3604</v>
      </c>
      <c r="AA45" s="98">
        <v>4049</v>
      </c>
      <c r="AB45" s="1">
        <v>4352</v>
      </c>
      <c r="AC45" s="1">
        <v>4563</v>
      </c>
      <c r="AE45" s="98">
        <v>1463</v>
      </c>
      <c r="AF45" s="98">
        <v>1732</v>
      </c>
      <c r="AG45" s="98">
        <v>1920</v>
      </c>
      <c r="AH45" s="98">
        <v>2087</v>
      </c>
      <c r="AI45" s="98">
        <v>2639</v>
      </c>
      <c r="AJ45" s="98">
        <v>2772</v>
      </c>
      <c r="AK45" s="98">
        <v>2689</v>
      </c>
      <c r="AL45" s="98">
        <v>3337</v>
      </c>
      <c r="AM45" s="98">
        <v>3749</v>
      </c>
      <c r="AN45" s="1">
        <v>4030</v>
      </c>
      <c r="AO45" s="1">
        <v>4225</v>
      </c>
      <c r="BY45" s="98">
        <v>1242</v>
      </c>
      <c r="BZ45" s="98">
        <v>1472</v>
      </c>
      <c r="CA45" s="98">
        <v>1632</v>
      </c>
      <c r="CB45" s="98">
        <v>1775</v>
      </c>
      <c r="CC45" s="98">
        <v>2245</v>
      </c>
      <c r="CD45" s="98">
        <v>2360</v>
      </c>
      <c r="CE45" s="98">
        <v>2287</v>
      </c>
      <c r="CF45" s="98">
        <v>2841</v>
      </c>
      <c r="CG45" s="98">
        <v>3193</v>
      </c>
      <c r="CH45" s="1">
        <v>3432</v>
      </c>
      <c r="CI45" s="1">
        <v>3599</v>
      </c>
      <c r="CK45" s="98">
        <v>1160</v>
      </c>
      <c r="CL45" s="98">
        <v>1375</v>
      </c>
      <c r="CM45" s="98">
        <v>1525</v>
      </c>
      <c r="CN45" s="98">
        <v>1658</v>
      </c>
      <c r="CO45" s="98">
        <v>2098</v>
      </c>
      <c r="CP45" s="98">
        <v>2205</v>
      </c>
      <c r="CQ45" s="98">
        <v>2137</v>
      </c>
      <c r="CR45" s="98">
        <v>2655</v>
      </c>
      <c r="CS45" s="98">
        <v>2984</v>
      </c>
      <c r="CT45" s="1">
        <v>3207</v>
      </c>
      <c r="CU45" s="1">
        <v>3363</v>
      </c>
      <c r="CW45" s="99">
        <f t="shared" si="29"/>
        <v>0.73417721518987344</v>
      </c>
      <c r="CX45" s="99">
        <f t="shared" si="30"/>
        <v>0.73529411764705888</v>
      </c>
      <c r="CY45" s="99">
        <f t="shared" si="31"/>
        <v>0.73564881813796434</v>
      </c>
      <c r="CZ45" s="99">
        <f t="shared" si="32"/>
        <v>0.73558118899733804</v>
      </c>
      <c r="DA45" s="99">
        <f t="shared" si="33"/>
        <v>0.73614035087719298</v>
      </c>
      <c r="DB45" s="99">
        <f t="shared" si="34"/>
        <v>0.73647294589178358</v>
      </c>
      <c r="DC45" s="99">
        <f t="shared" si="35"/>
        <v>0.7358815426997245</v>
      </c>
      <c r="DD45" s="99">
        <f t="shared" si="36"/>
        <v>0.73668146503884568</v>
      </c>
      <c r="DE45" s="99">
        <f t="shared" si="37"/>
        <v>0.73697209187453694</v>
      </c>
      <c r="DF45" s="101">
        <f t="shared" si="18"/>
        <v>338</v>
      </c>
      <c r="DG45" s="101">
        <f t="shared" si="19"/>
        <v>398</v>
      </c>
      <c r="DH45" s="101">
        <f t="shared" si="20"/>
        <v>441</v>
      </c>
      <c r="DI45" s="101">
        <f t="shared" si="21"/>
        <v>479</v>
      </c>
      <c r="DJ45" s="101">
        <f t="shared" si="22"/>
        <v>605</v>
      </c>
      <c r="DK45" s="101">
        <f t="shared" si="23"/>
        <v>634</v>
      </c>
      <c r="DL45" s="101">
        <f t="shared" si="24"/>
        <v>617</v>
      </c>
      <c r="DM45" s="101">
        <f t="shared" si="25"/>
        <v>763</v>
      </c>
      <c r="DN45" s="101">
        <f t="shared" si="26"/>
        <v>856</v>
      </c>
      <c r="DO45" s="101">
        <f t="shared" si="27"/>
        <v>920</v>
      </c>
      <c r="DP45" s="101">
        <f t="shared" si="28"/>
        <v>964</v>
      </c>
    </row>
    <row r="46" spans="1:120" ht="12.75" customHeight="1" x14ac:dyDescent="0.3">
      <c r="A46" s="157"/>
      <c r="B46" s="149"/>
      <c r="C46" s="51">
        <v>21</v>
      </c>
      <c r="D46" s="60">
        <f t="shared" si="14"/>
        <v>2102.5500000000002</v>
      </c>
      <c r="E46" s="60">
        <f t="shared" si="15"/>
        <v>2525.6800000000003</v>
      </c>
      <c r="F46" s="60">
        <f t="shared" si="16"/>
        <v>2823.05</v>
      </c>
      <c r="G46" s="60">
        <f t="shared" si="17"/>
        <v>3088.98</v>
      </c>
      <c r="H46" s="60">
        <f t="shared" si="17"/>
        <v>3877.6000000000004</v>
      </c>
      <c r="I46" s="60">
        <f t="shared" si="17"/>
        <v>4095.06</v>
      </c>
      <c r="J46" s="60">
        <f t="shared" si="17"/>
        <v>3899.8700000000003</v>
      </c>
      <c r="K46" s="60">
        <f t="shared" si="17"/>
        <v>4958.3500000000004</v>
      </c>
      <c r="L46" s="60">
        <f t="shared" si="17"/>
        <v>5568.81</v>
      </c>
      <c r="M46" s="60">
        <f t="shared" si="17"/>
        <v>5931.68</v>
      </c>
      <c r="N46" s="60">
        <f t="shared" si="17"/>
        <v>6227.7400000000007</v>
      </c>
      <c r="O46" s="51">
        <v>21</v>
      </c>
      <c r="P46" s="8"/>
      <c r="Q46" s="8"/>
      <c r="R46" s="1"/>
      <c r="S46" s="98">
        <v>1605</v>
      </c>
      <c r="T46" s="98">
        <v>1928</v>
      </c>
      <c r="U46" s="98">
        <v>2155</v>
      </c>
      <c r="V46" s="98">
        <v>2358</v>
      </c>
      <c r="W46" s="98">
        <v>2960</v>
      </c>
      <c r="X46" s="98">
        <v>3126</v>
      </c>
      <c r="Y46" s="98">
        <v>2977</v>
      </c>
      <c r="Z46" s="98">
        <v>3785</v>
      </c>
      <c r="AA46" s="98">
        <v>4251</v>
      </c>
      <c r="AB46" s="1">
        <v>4528</v>
      </c>
      <c r="AC46" s="1">
        <v>4754</v>
      </c>
      <c r="AE46" s="98">
        <v>1486</v>
      </c>
      <c r="AF46" s="98">
        <v>1785</v>
      </c>
      <c r="AG46" s="98">
        <v>1995</v>
      </c>
      <c r="AH46" s="98">
        <v>2183</v>
      </c>
      <c r="AI46" s="98">
        <v>2741</v>
      </c>
      <c r="AJ46" s="98">
        <v>2894</v>
      </c>
      <c r="AK46" s="98">
        <v>2756</v>
      </c>
      <c r="AL46" s="98">
        <v>3504</v>
      </c>
      <c r="AM46" s="98">
        <v>3936</v>
      </c>
      <c r="AN46" s="1">
        <v>4192</v>
      </c>
      <c r="AO46" s="1">
        <v>4402</v>
      </c>
      <c r="BY46" s="98">
        <v>1262</v>
      </c>
      <c r="BZ46" s="98">
        <v>1517</v>
      </c>
      <c r="CA46" s="98">
        <v>1696</v>
      </c>
      <c r="CB46" s="98">
        <v>1857</v>
      </c>
      <c r="CC46" s="98">
        <v>2333</v>
      </c>
      <c r="CD46" s="98">
        <v>2464</v>
      </c>
      <c r="CE46" s="98">
        <v>2345</v>
      </c>
      <c r="CF46" s="98">
        <v>2984</v>
      </c>
      <c r="CG46" s="98">
        <v>3352</v>
      </c>
      <c r="CH46" s="1">
        <v>3571</v>
      </c>
      <c r="CI46" s="1">
        <v>3750</v>
      </c>
      <c r="CK46" s="98">
        <v>1179</v>
      </c>
      <c r="CL46" s="98">
        <v>1417</v>
      </c>
      <c r="CM46" s="98">
        <v>1585</v>
      </c>
      <c r="CN46" s="98">
        <v>1735</v>
      </c>
      <c r="CO46" s="98">
        <v>2180</v>
      </c>
      <c r="CP46" s="98">
        <v>2302</v>
      </c>
      <c r="CQ46" s="98">
        <v>2191</v>
      </c>
      <c r="CR46" s="98">
        <v>2788</v>
      </c>
      <c r="CS46" s="98">
        <v>3132</v>
      </c>
      <c r="CT46" s="1">
        <v>3337</v>
      </c>
      <c r="CU46" s="1">
        <v>3504</v>
      </c>
      <c r="CW46" s="99">
        <f t="shared" si="29"/>
        <v>0.73457943925233649</v>
      </c>
      <c r="CX46" s="99">
        <f t="shared" si="30"/>
        <v>0.73495850622406644</v>
      </c>
      <c r="CY46" s="99">
        <f t="shared" si="31"/>
        <v>0.73549883990719256</v>
      </c>
      <c r="CZ46" s="99">
        <f t="shared" si="32"/>
        <v>0.73579304495335029</v>
      </c>
      <c r="DA46" s="99">
        <f t="shared" si="33"/>
        <v>0.73648648648648651</v>
      </c>
      <c r="DB46" s="99">
        <f t="shared" si="34"/>
        <v>0.73640435060780551</v>
      </c>
      <c r="DC46" s="99">
        <f t="shared" si="35"/>
        <v>0.73597581457843464</v>
      </c>
      <c r="DD46" s="99">
        <f t="shared" si="36"/>
        <v>0.73659180977542937</v>
      </c>
      <c r="DE46" s="99">
        <f t="shared" si="37"/>
        <v>0.73676781933662672</v>
      </c>
      <c r="DF46" s="101">
        <f t="shared" si="18"/>
        <v>343</v>
      </c>
      <c r="DG46" s="101">
        <f t="shared" si="19"/>
        <v>411</v>
      </c>
      <c r="DH46" s="101">
        <f t="shared" si="20"/>
        <v>459</v>
      </c>
      <c r="DI46" s="101">
        <f t="shared" si="21"/>
        <v>501</v>
      </c>
      <c r="DJ46" s="101">
        <f t="shared" si="22"/>
        <v>627</v>
      </c>
      <c r="DK46" s="101">
        <f t="shared" si="23"/>
        <v>662</v>
      </c>
      <c r="DL46" s="101">
        <f t="shared" si="24"/>
        <v>632</v>
      </c>
      <c r="DM46" s="101">
        <f t="shared" si="25"/>
        <v>801</v>
      </c>
      <c r="DN46" s="101">
        <f t="shared" si="26"/>
        <v>899</v>
      </c>
      <c r="DO46" s="101">
        <f t="shared" si="27"/>
        <v>957</v>
      </c>
      <c r="DP46" s="101">
        <f t="shared" si="28"/>
        <v>1004</v>
      </c>
    </row>
    <row r="47" spans="1:120" ht="12.75" customHeight="1" x14ac:dyDescent="0.3">
      <c r="A47" s="157"/>
      <c r="B47" s="149"/>
      <c r="C47" s="43">
        <v>22</v>
      </c>
      <c r="D47" s="61">
        <f t="shared" si="14"/>
        <v>2128.75</v>
      </c>
      <c r="E47" s="61">
        <f t="shared" si="15"/>
        <v>2563.67</v>
      </c>
      <c r="F47" s="61">
        <f t="shared" si="16"/>
        <v>2888.55</v>
      </c>
      <c r="G47" s="61">
        <f t="shared" si="17"/>
        <v>3157.1</v>
      </c>
      <c r="H47" s="61">
        <f t="shared" si="17"/>
        <v>3966.6800000000003</v>
      </c>
      <c r="I47" s="61">
        <f t="shared" si="17"/>
        <v>4176.28</v>
      </c>
      <c r="J47" s="61">
        <f t="shared" si="17"/>
        <v>3978.4700000000003</v>
      </c>
      <c r="K47" s="61">
        <f t="shared" si="17"/>
        <v>5048.74</v>
      </c>
      <c r="L47" s="61">
        <f t="shared" si="17"/>
        <v>5669.68</v>
      </c>
      <c r="M47" s="61">
        <f t="shared" si="17"/>
        <v>6062.68</v>
      </c>
      <c r="N47" s="61">
        <f t="shared" ref="M47:N67" si="38">AC47*(1-$E$5)*(1+$J$5)</f>
        <v>6381.01</v>
      </c>
      <c r="O47" s="43">
        <v>22</v>
      </c>
      <c r="P47" s="8"/>
      <c r="Q47" s="8"/>
      <c r="R47" s="1"/>
      <c r="S47" s="98">
        <v>1625</v>
      </c>
      <c r="T47" s="98">
        <v>1957</v>
      </c>
      <c r="U47" s="98">
        <v>2205</v>
      </c>
      <c r="V47" s="98">
        <v>2410</v>
      </c>
      <c r="W47" s="98">
        <v>3028</v>
      </c>
      <c r="X47" s="98">
        <v>3188</v>
      </c>
      <c r="Y47" s="98">
        <v>3037</v>
      </c>
      <c r="Z47" s="98">
        <v>3854</v>
      </c>
      <c r="AA47" s="98">
        <v>4328</v>
      </c>
      <c r="AB47" s="1">
        <v>4628</v>
      </c>
      <c r="AC47" s="1">
        <v>4871</v>
      </c>
      <c r="AE47" s="98">
        <v>1505</v>
      </c>
      <c r="AF47" s="98">
        <v>1812</v>
      </c>
      <c r="AG47" s="98">
        <v>2042</v>
      </c>
      <c r="AH47" s="98">
        <v>2232</v>
      </c>
      <c r="AI47" s="98">
        <v>2804</v>
      </c>
      <c r="AJ47" s="98">
        <v>2952</v>
      </c>
      <c r="AK47" s="98">
        <v>2812</v>
      </c>
      <c r="AL47" s="98">
        <v>3568</v>
      </c>
      <c r="AM47" s="98">
        <v>4008</v>
      </c>
      <c r="AN47" s="1">
        <v>4285</v>
      </c>
      <c r="AO47" s="1">
        <v>4510</v>
      </c>
      <c r="BY47" s="98">
        <v>1278</v>
      </c>
      <c r="BZ47" s="98">
        <v>1540</v>
      </c>
      <c r="CA47" s="98">
        <v>1736</v>
      </c>
      <c r="CB47" s="98">
        <v>1899</v>
      </c>
      <c r="CC47" s="98">
        <v>2386</v>
      </c>
      <c r="CD47" s="98">
        <v>2514</v>
      </c>
      <c r="CE47" s="98">
        <v>2393</v>
      </c>
      <c r="CF47" s="98">
        <v>3038</v>
      </c>
      <c r="CG47" s="98">
        <v>3413</v>
      </c>
      <c r="CH47" s="1">
        <v>3650</v>
      </c>
      <c r="CI47" s="1">
        <v>3842</v>
      </c>
      <c r="CK47" s="98">
        <v>1194</v>
      </c>
      <c r="CL47" s="98">
        <v>1439</v>
      </c>
      <c r="CM47" s="98">
        <v>1622</v>
      </c>
      <c r="CN47" s="98">
        <v>1774</v>
      </c>
      <c r="CO47" s="98">
        <v>2229</v>
      </c>
      <c r="CP47" s="98">
        <v>2349</v>
      </c>
      <c r="CQ47" s="98">
        <v>2236</v>
      </c>
      <c r="CR47" s="98">
        <v>2839</v>
      </c>
      <c r="CS47" s="98">
        <v>3189</v>
      </c>
      <c r="CT47" s="1">
        <v>3411</v>
      </c>
      <c r="CU47" s="1">
        <v>3590</v>
      </c>
      <c r="CW47" s="99">
        <f t="shared" si="29"/>
        <v>0.73476923076923073</v>
      </c>
      <c r="CX47" s="99">
        <f t="shared" si="30"/>
        <v>0.73530914665304037</v>
      </c>
      <c r="CY47" s="99">
        <f t="shared" si="31"/>
        <v>0.73560090702947845</v>
      </c>
      <c r="CZ47" s="99">
        <f t="shared" si="32"/>
        <v>0.73609958506224071</v>
      </c>
      <c r="DA47" s="99">
        <f t="shared" si="33"/>
        <v>0.73612945838837518</v>
      </c>
      <c r="DB47" s="99">
        <f t="shared" si="34"/>
        <v>0.73682559598494357</v>
      </c>
      <c r="DC47" s="99">
        <f t="shared" si="35"/>
        <v>0.73625288113269671</v>
      </c>
      <c r="DD47" s="99">
        <f t="shared" si="36"/>
        <v>0.73663725998962115</v>
      </c>
      <c r="DE47" s="99">
        <f t="shared" si="37"/>
        <v>0.73682994454713491</v>
      </c>
      <c r="DF47" s="101">
        <f t="shared" si="18"/>
        <v>347</v>
      </c>
      <c r="DG47" s="101">
        <f t="shared" si="19"/>
        <v>417</v>
      </c>
      <c r="DH47" s="101">
        <f t="shared" si="20"/>
        <v>469</v>
      </c>
      <c r="DI47" s="101">
        <f t="shared" si="21"/>
        <v>511</v>
      </c>
      <c r="DJ47" s="101">
        <f t="shared" si="22"/>
        <v>642</v>
      </c>
      <c r="DK47" s="101">
        <f t="shared" si="23"/>
        <v>674</v>
      </c>
      <c r="DL47" s="101">
        <f t="shared" si="24"/>
        <v>644</v>
      </c>
      <c r="DM47" s="101">
        <f t="shared" si="25"/>
        <v>816</v>
      </c>
      <c r="DN47" s="101">
        <f t="shared" si="26"/>
        <v>915</v>
      </c>
      <c r="DO47" s="101">
        <f t="shared" si="27"/>
        <v>978</v>
      </c>
      <c r="DP47" s="101">
        <f t="shared" si="28"/>
        <v>1029</v>
      </c>
    </row>
    <row r="48" spans="1:120" ht="12.75" customHeight="1" x14ac:dyDescent="0.3">
      <c r="A48" s="157"/>
      <c r="B48" s="149"/>
      <c r="C48" s="51">
        <v>23</v>
      </c>
      <c r="D48" s="60">
        <f t="shared" ref="D48:D67" si="39">S48*(1-$E$5)*(1+$J$5)</f>
        <v>2154.9500000000003</v>
      </c>
      <c r="E48" s="60">
        <f t="shared" ref="E48:E67" si="40">T48*(1-$E$5)*(1+$J$5)</f>
        <v>2602.9700000000003</v>
      </c>
      <c r="F48" s="60">
        <f t="shared" ref="F48:F67" si="41">U48*(1-$E$5)*(1+$J$5)</f>
        <v>2952.7400000000002</v>
      </c>
      <c r="G48" s="60">
        <f t="shared" ref="G48:L67" si="42">V48*(1-$E$5)*(1+$J$5)</f>
        <v>3222.6</v>
      </c>
      <c r="H48" s="60">
        <f t="shared" si="42"/>
        <v>4051.8300000000004</v>
      </c>
      <c r="I48" s="60">
        <f t="shared" si="42"/>
        <v>4262.74</v>
      </c>
      <c r="J48" s="60">
        <f t="shared" si="42"/>
        <v>4058.38</v>
      </c>
      <c r="K48" s="60">
        <f t="shared" si="42"/>
        <v>5139.13</v>
      </c>
      <c r="L48" s="60">
        <f t="shared" si="42"/>
        <v>5770.55</v>
      </c>
      <c r="M48" s="60">
        <f t="shared" si="38"/>
        <v>6188.4400000000005</v>
      </c>
      <c r="N48" s="60">
        <f t="shared" si="38"/>
        <v>6531.66</v>
      </c>
      <c r="O48" s="51">
        <v>23</v>
      </c>
      <c r="P48" s="8"/>
      <c r="Q48" s="8"/>
      <c r="R48" s="1"/>
      <c r="S48" s="98">
        <v>1645</v>
      </c>
      <c r="T48" s="98">
        <v>1987</v>
      </c>
      <c r="U48" s="98">
        <v>2254</v>
      </c>
      <c r="V48" s="98">
        <v>2460</v>
      </c>
      <c r="W48" s="98">
        <v>3093</v>
      </c>
      <c r="X48" s="98">
        <v>3254</v>
      </c>
      <c r="Y48" s="98">
        <v>3098</v>
      </c>
      <c r="Z48" s="98">
        <v>3923</v>
      </c>
      <c r="AA48" s="98">
        <v>4405</v>
      </c>
      <c r="AB48" s="1">
        <v>4724</v>
      </c>
      <c r="AC48" s="1">
        <v>4986</v>
      </c>
      <c r="AE48" s="98">
        <v>1523</v>
      </c>
      <c r="AF48" s="98">
        <v>1840</v>
      </c>
      <c r="AG48" s="98">
        <v>2087</v>
      </c>
      <c r="AH48" s="98">
        <v>2278</v>
      </c>
      <c r="AI48" s="98">
        <v>2864</v>
      </c>
      <c r="AJ48" s="98">
        <v>3013</v>
      </c>
      <c r="AK48" s="98">
        <v>2869</v>
      </c>
      <c r="AL48" s="98">
        <v>3632</v>
      </c>
      <c r="AM48" s="98">
        <v>4079</v>
      </c>
      <c r="AN48" s="1">
        <v>4374</v>
      </c>
      <c r="AO48" s="1">
        <v>4617</v>
      </c>
      <c r="BY48" s="98">
        <v>1294</v>
      </c>
      <c r="BZ48" s="98">
        <v>1564</v>
      </c>
      <c r="CA48" s="98">
        <v>1775</v>
      </c>
      <c r="CB48" s="98">
        <v>1939</v>
      </c>
      <c r="CC48" s="98">
        <v>2438</v>
      </c>
      <c r="CD48" s="98">
        <v>2565</v>
      </c>
      <c r="CE48" s="98">
        <v>2441</v>
      </c>
      <c r="CF48" s="98">
        <v>3093</v>
      </c>
      <c r="CG48" s="98">
        <v>3474</v>
      </c>
      <c r="CH48" s="1">
        <v>3726</v>
      </c>
      <c r="CI48" s="1">
        <v>3933</v>
      </c>
      <c r="CK48" s="98">
        <v>1209</v>
      </c>
      <c r="CL48" s="98">
        <v>1461</v>
      </c>
      <c r="CM48" s="98">
        <v>1658</v>
      </c>
      <c r="CN48" s="98">
        <v>1812</v>
      </c>
      <c r="CO48" s="98">
        <v>2278</v>
      </c>
      <c r="CP48" s="98">
        <v>2397</v>
      </c>
      <c r="CQ48" s="98">
        <v>2281</v>
      </c>
      <c r="CR48" s="98">
        <v>2890</v>
      </c>
      <c r="CS48" s="98">
        <v>3246</v>
      </c>
      <c r="CT48" s="1">
        <v>3482</v>
      </c>
      <c r="CU48" s="1">
        <v>3675</v>
      </c>
      <c r="CW48" s="99">
        <f t="shared" si="29"/>
        <v>0.73495440729483286</v>
      </c>
      <c r="CX48" s="99">
        <f t="shared" si="30"/>
        <v>0.73527931555108206</v>
      </c>
      <c r="CY48" s="99">
        <f t="shared" si="31"/>
        <v>0.73558118899733804</v>
      </c>
      <c r="CZ48" s="99">
        <f t="shared" si="32"/>
        <v>0.73658536585365852</v>
      </c>
      <c r="DA48" s="99">
        <f t="shared" si="33"/>
        <v>0.73650177820885876</v>
      </c>
      <c r="DB48" s="99">
        <f t="shared" si="34"/>
        <v>0.73663183773816843</v>
      </c>
      <c r="DC48" s="99">
        <f t="shared" si="35"/>
        <v>0.73628147191736604</v>
      </c>
      <c r="DD48" s="99">
        <f t="shared" si="36"/>
        <v>0.73668111139434111</v>
      </c>
      <c r="DE48" s="99">
        <f t="shared" si="37"/>
        <v>0.73688989784335979</v>
      </c>
      <c r="DF48" s="101">
        <f t="shared" ref="DF48:DF67" si="43">S48-BY48</f>
        <v>351</v>
      </c>
      <c r="DG48" s="101">
        <f t="shared" ref="DG48:DG67" si="44">T48-BZ48</f>
        <v>423</v>
      </c>
      <c r="DH48" s="101">
        <f t="shared" ref="DH48:DH67" si="45">U48-CA48</f>
        <v>479</v>
      </c>
      <c r="DI48" s="101">
        <f t="shared" ref="DI48:DI67" si="46">V48-CB48</f>
        <v>521</v>
      </c>
      <c r="DJ48" s="101">
        <f t="shared" ref="DJ48:DJ67" si="47">W48-CC48</f>
        <v>655</v>
      </c>
      <c r="DK48" s="101">
        <f t="shared" ref="DK48:DK67" si="48">X48-CD48</f>
        <v>689</v>
      </c>
      <c r="DL48" s="101">
        <f t="shared" ref="DL48:DL67" si="49">Y48-CE48</f>
        <v>657</v>
      </c>
      <c r="DM48" s="101">
        <f t="shared" ref="DM48:DM67" si="50">Z48-CF48</f>
        <v>830</v>
      </c>
      <c r="DN48" s="101">
        <f t="shared" ref="DN48:DN67" si="51">AA48-CG48</f>
        <v>931</v>
      </c>
      <c r="DO48" s="101">
        <f t="shared" ref="DO48:DO67" si="52">AB48-CH48</f>
        <v>998</v>
      </c>
      <c r="DP48" s="101">
        <f t="shared" ref="DP48:DP67" si="53">AC48-CI48</f>
        <v>1053</v>
      </c>
    </row>
    <row r="49" spans="1:120" ht="12.75" customHeight="1" x14ac:dyDescent="0.3">
      <c r="A49" s="157"/>
      <c r="B49" s="149"/>
      <c r="C49" s="43">
        <v>24</v>
      </c>
      <c r="D49" s="61">
        <f t="shared" si="39"/>
        <v>2182.46</v>
      </c>
      <c r="E49" s="61">
        <f t="shared" si="40"/>
        <v>2640.96</v>
      </c>
      <c r="F49" s="61">
        <f t="shared" si="41"/>
        <v>3016.9300000000003</v>
      </c>
      <c r="G49" s="61">
        <f t="shared" si="42"/>
        <v>3292.03</v>
      </c>
      <c r="H49" s="61">
        <f t="shared" si="42"/>
        <v>4135.67</v>
      </c>
      <c r="I49" s="61">
        <f t="shared" si="42"/>
        <v>4345.2700000000004</v>
      </c>
      <c r="J49" s="61">
        <f t="shared" si="42"/>
        <v>4136.9800000000005</v>
      </c>
      <c r="K49" s="61">
        <f t="shared" si="42"/>
        <v>5226.9000000000005</v>
      </c>
      <c r="L49" s="61">
        <f t="shared" si="42"/>
        <v>5872.7300000000005</v>
      </c>
      <c r="M49" s="61">
        <f t="shared" si="38"/>
        <v>6320.75</v>
      </c>
      <c r="N49" s="61">
        <f t="shared" si="38"/>
        <v>6686.2400000000007</v>
      </c>
      <c r="O49" s="43">
        <v>24</v>
      </c>
      <c r="P49" s="8"/>
      <c r="Q49" s="8"/>
      <c r="R49" s="1"/>
      <c r="S49" s="98">
        <v>1666</v>
      </c>
      <c r="T49" s="98">
        <v>2016</v>
      </c>
      <c r="U49" s="98">
        <v>2303</v>
      </c>
      <c r="V49" s="98">
        <v>2513</v>
      </c>
      <c r="W49" s="98">
        <v>3157</v>
      </c>
      <c r="X49" s="98">
        <v>3317</v>
      </c>
      <c r="Y49" s="98">
        <v>3158</v>
      </c>
      <c r="Z49" s="98">
        <v>3990</v>
      </c>
      <c r="AA49" s="98">
        <v>4483</v>
      </c>
      <c r="AB49" s="1">
        <v>4825</v>
      </c>
      <c r="AC49" s="1">
        <v>5104</v>
      </c>
      <c r="AE49" s="98">
        <v>1543</v>
      </c>
      <c r="AF49" s="98">
        <v>1866</v>
      </c>
      <c r="AG49" s="98">
        <v>2132</v>
      </c>
      <c r="AH49" s="98">
        <v>2327</v>
      </c>
      <c r="AI49" s="98">
        <v>2923</v>
      </c>
      <c r="AJ49" s="98">
        <v>3072</v>
      </c>
      <c r="AK49" s="98">
        <v>2924</v>
      </c>
      <c r="AL49" s="98">
        <v>3695</v>
      </c>
      <c r="AM49" s="98">
        <v>4150</v>
      </c>
      <c r="AN49" s="1">
        <v>4467</v>
      </c>
      <c r="AO49" s="1">
        <v>4726</v>
      </c>
      <c r="BY49" s="98">
        <v>1311</v>
      </c>
      <c r="BZ49" s="98">
        <v>1587</v>
      </c>
      <c r="CA49" s="98">
        <v>1813</v>
      </c>
      <c r="CB49" s="98">
        <v>1980</v>
      </c>
      <c r="CC49" s="98">
        <v>2488</v>
      </c>
      <c r="CD49" s="98">
        <v>2616</v>
      </c>
      <c r="CE49" s="98">
        <v>2489</v>
      </c>
      <c r="CF49" s="98">
        <v>3146</v>
      </c>
      <c r="CG49" s="98">
        <v>3535</v>
      </c>
      <c r="CH49" s="1">
        <v>3805</v>
      </c>
      <c r="CI49" s="1">
        <v>4026</v>
      </c>
      <c r="CK49" s="98">
        <v>1225</v>
      </c>
      <c r="CL49" s="98">
        <v>1483</v>
      </c>
      <c r="CM49" s="98">
        <v>1694</v>
      </c>
      <c r="CN49" s="98">
        <v>1850</v>
      </c>
      <c r="CO49" s="98">
        <v>2325</v>
      </c>
      <c r="CP49" s="98">
        <v>2444</v>
      </c>
      <c r="CQ49" s="98">
        <v>2326</v>
      </c>
      <c r="CR49" s="98">
        <v>2940</v>
      </c>
      <c r="CS49" s="98">
        <v>3303</v>
      </c>
      <c r="CT49" s="1">
        <v>3556</v>
      </c>
      <c r="CU49" s="1">
        <v>3762</v>
      </c>
      <c r="CW49" s="99">
        <f t="shared" si="29"/>
        <v>0.73529411764705888</v>
      </c>
      <c r="CX49" s="99">
        <f t="shared" si="30"/>
        <v>0.73561507936507942</v>
      </c>
      <c r="CY49" s="99">
        <f t="shared" si="31"/>
        <v>0.73556231003039518</v>
      </c>
      <c r="CZ49" s="99">
        <f t="shared" si="32"/>
        <v>0.7361719060883406</v>
      </c>
      <c r="DA49" s="99">
        <f t="shared" si="33"/>
        <v>0.73645866328793153</v>
      </c>
      <c r="DB49" s="99">
        <f t="shared" si="34"/>
        <v>0.73681037081700329</v>
      </c>
      <c r="DC49" s="99">
        <f t="shared" si="35"/>
        <v>0.73654211526282454</v>
      </c>
      <c r="DD49" s="99">
        <f t="shared" si="36"/>
        <v>0.73684210526315785</v>
      </c>
      <c r="DE49" s="99">
        <f t="shared" si="37"/>
        <v>0.73678340397055542</v>
      </c>
      <c r="DF49" s="101">
        <f t="shared" si="43"/>
        <v>355</v>
      </c>
      <c r="DG49" s="101">
        <f t="shared" si="44"/>
        <v>429</v>
      </c>
      <c r="DH49" s="101">
        <f t="shared" si="45"/>
        <v>490</v>
      </c>
      <c r="DI49" s="101">
        <f t="shared" si="46"/>
        <v>533</v>
      </c>
      <c r="DJ49" s="101">
        <f t="shared" si="47"/>
        <v>669</v>
      </c>
      <c r="DK49" s="101">
        <f t="shared" si="48"/>
        <v>701</v>
      </c>
      <c r="DL49" s="101">
        <f t="shared" si="49"/>
        <v>669</v>
      </c>
      <c r="DM49" s="101">
        <f t="shared" si="50"/>
        <v>844</v>
      </c>
      <c r="DN49" s="101">
        <f t="shared" si="51"/>
        <v>948</v>
      </c>
      <c r="DO49" s="101">
        <f t="shared" si="52"/>
        <v>1020</v>
      </c>
      <c r="DP49" s="101">
        <f t="shared" si="53"/>
        <v>1078</v>
      </c>
    </row>
    <row r="50" spans="1:120" ht="12.75" customHeight="1" x14ac:dyDescent="0.3">
      <c r="A50" s="157"/>
      <c r="B50" s="149"/>
      <c r="C50" s="51">
        <v>25</v>
      </c>
      <c r="D50" s="60">
        <f t="shared" si="39"/>
        <v>2207.35</v>
      </c>
      <c r="E50" s="60">
        <f t="shared" si="40"/>
        <v>2682.88</v>
      </c>
      <c r="F50" s="60">
        <f t="shared" si="41"/>
        <v>3082.4300000000003</v>
      </c>
      <c r="G50" s="60">
        <f t="shared" si="42"/>
        <v>3357.53</v>
      </c>
      <c r="H50" s="60">
        <f t="shared" si="42"/>
        <v>4219.51</v>
      </c>
      <c r="I50" s="60">
        <f t="shared" si="42"/>
        <v>4431.7300000000005</v>
      </c>
      <c r="J50" s="60">
        <f t="shared" si="42"/>
        <v>4218.2</v>
      </c>
      <c r="K50" s="60">
        <f t="shared" si="42"/>
        <v>5318.6</v>
      </c>
      <c r="L50" s="60">
        <f t="shared" si="42"/>
        <v>5973.6</v>
      </c>
      <c r="M50" s="60">
        <f t="shared" si="38"/>
        <v>6447.8200000000006</v>
      </c>
      <c r="N50" s="60">
        <f t="shared" si="38"/>
        <v>6836.89</v>
      </c>
      <c r="O50" s="51">
        <v>25</v>
      </c>
      <c r="P50" s="8"/>
      <c r="Q50" s="8"/>
      <c r="R50" s="1"/>
      <c r="S50" s="98">
        <v>1685</v>
      </c>
      <c r="T50" s="98">
        <v>2048</v>
      </c>
      <c r="U50" s="98">
        <v>2353</v>
      </c>
      <c r="V50" s="98">
        <v>2563</v>
      </c>
      <c r="W50" s="98">
        <v>3221</v>
      </c>
      <c r="X50" s="98">
        <v>3383</v>
      </c>
      <c r="Y50" s="98">
        <v>3220</v>
      </c>
      <c r="Z50" s="98">
        <v>4060</v>
      </c>
      <c r="AA50" s="98">
        <v>4560</v>
      </c>
      <c r="AB50" s="1">
        <v>4922</v>
      </c>
      <c r="AC50" s="1">
        <v>5219</v>
      </c>
      <c r="AE50" s="98">
        <v>1560</v>
      </c>
      <c r="AF50" s="98">
        <v>1897</v>
      </c>
      <c r="AG50" s="98">
        <v>2178</v>
      </c>
      <c r="AH50" s="98">
        <v>2373</v>
      </c>
      <c r="AI50" s="98">
        <v>2982</v>
      </c>
      <c r="AJ50" s="98">
        <v>3132</v>
      </c>
      <c r="AK50" s="98">
        <v>2981</v>
      </c>
      <c r="AL50" s="98">
        <v>3760</v>
      </c>
      <c r="AM50" s="98">
        <v>4222</v>
      </c>
      <c r="AN50" s="1">
        <v>4558</v>
      </c>
      <c r="AO50" s="1">
        <v>4833</v>
      </c>
      <c r="BY50" s="98">
        <v>1325</v>
      </c>
      <c r="BZ50" s="98">
        <v>1612</v>
      </c>
      <c r="CA50" s="98">
        <v>1853</v>
      </c>
      <c r="CB50" s="98">
        <v>2020</v>
      </c>
      <c r="CC50" s="98">
        <v>2539</v>
      </c>
      <c r="CD50" s="98">
        <v>2667</v>
      </c>
      <c r="CE50" s="98">
        <v>2537</v>
      </c>
      <c r="CF50" s="98">
        <v>3202</v>
      </c>
      <c r="CG50" s="98">
        <v>3596</v>
      </c>
      <c r="CH50" s="1">
        <v>3882</v>
      </c>
      <c r="CI50" s="1">
        <v>4117</v>
      </c>
      <c r="CK50" s="98">
        <v>1238</v>
      </c>
      <c r="CL50" s="98">
        <v>1506</v>
      </c>
      <c r="CM50" s="98">
        <v>1731</v>
      </c>
      <c r="CN50" s="98">
        <v>1887</v>
      </c>
      <c r="CO50" s="98">
        <v>2372</v>
      </c>
      <c r="CP50" s="98">
        <v>2492</v>
      </c>
      <c r="CQ50" s="98">
        <v>2371</v>
      </c>
      <c r="CR50" s="98">
        <v>2992</v>
      </c>
      <c r="CS50" s="98">
        <v>3360</v>
      </c>
      <c r="CT50" s="1">
        <v>3628</v>
      </c>
      <c r="CU50" s="1">
        <v>3847</v>
      </c>
      <c r="CW50" s="99">
        <f t="shared" si="29"/>
        <v>0.73471810089020773</v>
      </c>
      <c r="CX50" s="99">
        <f t="shared" si="30"/>
        <v>0.7353515625</v>
      </c>
      <c r="CY50" s="99">
        <f t="shared" si="31"/>
        <v>0.73565660858478543</v>
      </c>
      <c r="CZ50" s="99">
        <f t="shared" si="32"/>
        <v>0.73624658603199378</v>
      </c>
      <c r="DA50" s="99">
        <f t="shared" si="33"/>
        <v>0.73641726171996269</v>
      </c>
      <c r="DB50" s="99">
        <f t="shared" si="34"/>
        <v>0.7366242979603902</v>
      </c>
      <c r="DC50" s="99">
        <f t="shared" si="35"/>
        <v>0.73633540372670803</v>
      </c>
      <c r="DD50" s="99">
        <f t="shared" si="36"/>
        <v>0.73694581280788174</v>
      </c>
      <c r="DE50" s="99">
        <f t="shared" si="37"/>
        <v>0.73684210526315785</v>
      </c>
      <c r="DF50" s="101">
        <f t="shared" si="43"/>
        <v>360</v>
      </c>
      <c r="DG50" s="101">
        <f t="shared" si="44"/>
        <v>436</v>
      </c>
      <c r="DH50" s="101">
        <f t="shared" si="45"/>
        <v>500</v>
      </c>
      <c r="DI50" s="101">
        <f t="shared" si="46"/>
        <v>543</v>
      </c>
      <c r="DJ50" s="101">
        <f t="shared" si="47"/>
        <v>682</v>
      </c>
      <c r="DK50" s="101">
        <f t="shared" si="48"/>
        <v>716</v>
      </c>
      <c r="DL50" s="101">
        <f t="shared" si="49"/>
        <v>683</v>
      </c>
      <c r="DM50" s="101">
        <f t="shared" si="50"/>
        <v>858</v>
      </c>
      <c r="DN50" s="101">
        <f t="shared" si="51"/>
        <v>964</v>
      </c>
      <c r="DO50" s="101">
        <f t="shared" si="52"/>
        <v>1040</v>
      </c>
      <c r="DP50" s="101">
        <f t="shared" si="53"/>
        <v>1102</v>
      </c>
    </row>
    <row r="51" spans="1:120" ht="12.75" customHeight="1" x14ac:dyDescent="0.3">
      <c r="A51" s="157"/>
      <c r="B51" s="149"/>
      <c r="C51" s="43">
        <v>26</v>
      </c>
      <c r="D51" s="61">
        <f t="shared" si="39"/>
        <v>2234.86</v>
      </c>
      <c r="E51" s="61">
        <f t="shared" si="40"/>
        <v>2720.87</v>
      </c>
      <c r="F51" s="61">
        <f t="shared" si="41"/>
        <v>3145.31</v>
      </c>
      <c r="G51" s="61">
        <f t="shared" si="42"/>
        <v>3425.65</v>
      </c>
      <c r="H51" s="61">
        <f t="shared" si="42"/>
        <v>4304.66</v>
      </c>
      <c r="I51" s="61">
        <f t="shared" si="42"/>
        <v>4512.95</v>
      </c>
      <c r="J51" s="61">
        <f t="shared" si="42"/>
        <v>4300.7300000000005</v>
      </c>
      <c r="K51" s="61">
        <f t="shared" si="42"/>
        <v>5406.37</v>
      </c>
      <c r="L51" s="61">
        <f t="shared" si="42"/>
        <v>6086.26</v>
      </c>
      <c r="M51" s="61">
        <f t="shared" si="38"/>
        <v>6581.4400000000005</v>
      </c>
      <c r="N51" s="61">
        <f t="shared" si="38"/>
        <v>6990.16</v>
      </c>
      <c r="O51" s="43">
        <v>26</v>
      </c>
      <c r="P51" s="8"/>
      <c r="Q51" s="8"/>
      <c r="R51" s="1"/>
      <c r="S51" s="98">
        <v>1706</v>
      </c>
      <c r="T51" s="98">
        <v>2077</v>
      </c>
      <c r="U51" s="98">
        <v>2401</v>
      </c>
      <c r="V51" s="98">
        <v>2615</v>
      </c>
      <c r="W51" s="98">
        <v>3286</v>
      </c>
      <c r="X51" s="98">
        <v>3445</v>
      </c>
      <c r="Y51" s="98">
        <v>3283</v>
      </c>
      <c r="Z51" s="98">
        <v>4127</v>
      </c>
      <c r="AA51" s="98">
        <v>4646</v>
      </c>
      <c r="AB51" s="1">
        <v>5024</v>
      </c>
      <c r="AC51" s="1">
        <v>5336</v>
      </c>
      <c r="AE51" s="98">
        <v>1580</v>
      </c>
      <c r="AF51" s="98">
        <v>1923</v>
      </c>
      <c r="AG51" s="98">
        <v>2224</v>
      </c>
      <c r="AH51" s="98">
        <v>2422</v>
      </c>
      <c r="AI51" s="98">
        <v>3043</v>
      </c>
      <c r="AJ51" s="98">
        <v>3190</v>
      </c>
      <c r="AK51" s="98">
        <v>3040</v>
      </c>
      <c r="AL51" s="98">
        <v>3822</v>
      </c>
      <c r="AM51" s="98">
        <v>4302</v>
      </c>
      <c r="AN51" s="1">
        <v>4652</v>
      </c>
      <c r="AO51" s="1">
        <v>4940</v>
      </c>
      <c r="BY51" s="98">
        <v>1342</v>
      </c>
      <c r="BZ51" s="98">
        <v>1635</v>
      </c>
      <c r="CA51" s="98">
        <v>1891</v>
      </c>
      <c r="CB51" s="98">
        <v>2061</v>
      </c>
      <c r="CC51" s="98">
        <v>2590</v>
      </c>
      <c r="CD51" s="98">
        <v>2717</v>
      </c>
      <c r="CE51" s="98">
        <v>2587</v>
      </c>
      <c r="CF51" s="98">
        <v>3255</v>
      </c>
      <c r="CG51" s="98">
        <v>3665</v>
      </c>
      <c r="CH51" s="1">
        <v>3962</v>
      </c>
      <c r="CI51" s="1">
        <v>4209</v>
      </c>
      <c r="CK51" s="98">
        <v>1254</v>
      </c>
      <c r="CL51" s="98">
        <v>1528</v>
      </c>
      <c r="CM51" s="98">
        <v>1767</v>
      </c>
      <c r="CN51" s="98">
        <v>1926</v>
      </c>
      <c r="CO51" s="98">
        <v>2420</v>
      </c>
      <c r="CP51" s="98">
        <v>2539</v>
      </c>
      <c r="CQ51" s="98">
        <v>2417</v>
      </c>
      <c r="CR51" s="98">
        <v>3042</v>
      </c>
      <c r="CS51" s="98">
        <v>3425</v>
      </c>
      <c r="CT51" s="1">
        <v>3702</v>
      </c>
      <c r="CU51" s="1">
        <v>3933</v>
      </c>
      <c r="CW51" s="99">
        <f t="shared" si="29"/>
        <v>0.73505275498241496</v>
      </c>
      <c r="CX51" s="99">
        <f t="shared" si="30"/>
        <v>0.73567645642753976</v>
      </c>
      <c r="CY51" s="99">
        <f t="shared" si="31"/>
        <v>0.73594335693461055</v>
      </c>
      <c r="CZ51" s="99">
        <f t="shared" si="32"/>
        <v>0.73652007648183559</v>
      </c>
      <c r="DA51" s="99">
        <f t="shared" si="33"/>
        <v>0.73645769933049299</v>
      </c>
      <c r="DB51" s="99">
        <f t="shared" si="34"/>
        <v>0.73701015965166905</v>
      </c>
      <c r="DC51" s="99">
        <f t="shared" si="35"/>
        <v>0.73621687480962539</v>
      </c>
      <c r="DD51" s="99">
        <f t="shared" si="36"/>
        <v>0.73709716501090383</v>
      </c>
      <c r="DE51" s="99">
        <f t="shared" si="37"/>
        <v>0.73719328454584587</v>
      </c>
      <c r="DF51" s="101">
        <f t="shared" si="43"/>
        <v>364</v>
      </c>
      <c r="DG51" s="101">
        <f t="shared" si="44"/>
        <v>442</v>
      </c>
      <c r="DH51" s="101">
        <f t="shared" si="45"/>
        <v>510</v>
      </c>
      <c r="DI51" s="101">
        <f t="shared" si="46"/>
        <v>554</v>
      </c>
      <c r="DJ51" s="101">
        <f t="shared" si="47"/>
        <v>696</v>
      </c>
      <c r="DK51" s="101">
        <f t="shared" si="48"/>
        <v>728</v>
      </c>
      <c r="DL51" s="101">
        <f t="shared" si="49"/>
        <v>696</v>
      </c>
      <c r="DM51" s="101">
        <f t="shared" si="50"/>
        <v>872</v>
      </c>
      <c r="DN51" s="101">
        <f t="shared" si="51"/>
        <v>981</v>
      </c>
      <c r="DO51" s="101">
        <f t="shared" si="52"/>
        <v>1062</v>
      </c>
      <c r="DP51" s="101">
        <f t="shared" si="53"/>
        <v>1127</v>
      </c>
    </row>
    <row r="52" spans="1:120" ht="12.75" customHeight="1" x14ac:dyDescent="0.3">
      <c r="A52" s="157"/>
      <c r="B52" s="149"/>
      <c r="C52" s="51">
        <v>27</v>
      </c>
      <c r="D52" s="60">
        <f t="shared" si="39"/>
        <v>2263.6800000000003</v>
      </c>
      <c r="E52" s="60">
        <f t="shared" si="40"/>
        <v>2760.17</v>
      </c>
      <c r="F52" s="60">
        <f t="shared" si="41"/>
        <v>3209.5</v>
      </c>
      <c r="G52" s="60">
        <f t="shared" si="42"/>
        <v>3493.77</v>
      </c>
      <c r="H52" s="60">
        <f t="shared" si="42"/>
        <v>4391.12</v>
      </c>
      <c r="I52" s="60">
        <f t="shared" si="42"/>
        <v>4600.72</v>
      </c>
      <c r="J52" s="60">
        <f t="shared" si="42"/>
        <v>4380.6400000000003</v>
      </c>
      <c r="K52" s="60">
        <f t="shared" si="42"/>
        <v>5504.62</v>
      </c>
      <c r="L52" s="60">
        <f t="shared" si="42"/>
        <v>6204.16</v>
      </c>
      <c r="M52" s="60">
        <f t="shared" si="38"/>
        <v>6705.89</v>
      </c>
      <c r="N52" s="60">
        <f t="shared" si="38"/>
        <v>7142.12</v>
      </c>
      <c r="O52" s="51">
        <v>27</v>
      </c>
      <c r="P52" s="8"/>
      <c r="Q52" s="8"/>
      <c r="R52" s="1"/>
      <c r="S52" s="98">
        <v>1728</v>
      </c>
      <c r="T52" s="98">
        <v>2107</v>
      </c>
      <c r="U52" s="98">
        <v>2450</v>
      </c>
      <c r="V52" s="98">
        <v>2667</v>
      </c>
      <c r="W52" s="98">
        <v>3352</v>
      </c>
      <c r="X52" s="98">
        <v>3512</v>
      </c>
      <c r="Y52" s="98">
        <v>3344</v>
      </c>
      <c r="Z52" s="98">
        <v>4202</v>
      </c>
      <c r="AA52" s="98">
        <v>4736</v>
      </c>
      <c r="AB52" s="1">
        <v>5119</v>
      </c>
      <c r="AC52" s="1">
        <v>5452</v>
      </c>
      <c r="AE52" s="98">
        <v>1600</v>
      </c>
      <c r="AF52" s="98">
        <v>1951</v>
      </c>
      <c r="AG52" s="98">
        <v>2269</v>
      </c>
      <c r="AH52" s="98">
        <v>2470</v>
      </c>
      <c r="AI52" s="98">
        <v>3104</v>
      </c>
      <c r="AJ52" s="98">
        <v>3251</v>
      </c>
      <c r="AK52" s="98">
        <v>3096</v>
      </c>
      <c r="AL52" s="98">
        <v>3891</v>
      </c>
      <c r="AM52" s="98">
        <v>4385</v>
      </c>
      <c r="AN52" s="1">
        <v>4740</v>
      </c>
      <c r="AO52" s="1">
        <v>5048</v>
      </c>
      <c r="BY52" s="98">
        <v>1359</v>
      </c>
      <c r="BZ52" s="98">
        <v>1659</v>
      </c>
      <c r="CA52" s="98">
        <v>1930</v>
      </c>
      <c r="CB52" s="98">
        <v>2102</v>
      </c>
      <c r="CC52" s="98">
        <v>2642</v>
      </c>
      <c r="CD52" s="98">
        <v>2769</v>
      </c>
      <c r="CE52" s="98">
        <v>2635</v>
      </c>
      <c r="CF52" s="98">
        <v>3313</v>
      </c>
      <c r="CG52" s="98">
        <v>3735</v>
      </c>
      <c r="CH52" s="1">
        <v>4038</v>
      </c>
      <c r="CI52" s="1">
        <v>4301</v>
      </c>
      <c r="CK52" s="98">
        <v>1270</v>
      </c>
      <c r="CL52" s="98">
        <v>1550</v>
      </c>
      <c r="CM52" s="98">
        <v>1803</v>
      </c>
      <c r="CN52" s="98">
        <v>1964</v>
      </c>
      <c r="CO52" s="98">
        <v>2469</v>
      </c>
      <c r="CP52" s="98">
        <v>2587</v>
      </c>
      <c r="CQ52" s="98">
        <v>2462</v>
      </c>
      <c r="CR52" s="98">
        <v>3096</v>
      </c>
      <c r="CS52" s="98">
        <v>3490</v>
      </c>
      <c r="CT52" s="1">
        <v>3773</v>
      </c>
      <c r="CU52" s="1">
        <v>4019</v>
      </c>
      <c r="CW52" s="99">
        <f t="shared" si="29"/>
        <v>0.73495370370370372</v>
      </c>
      <c r="CX52" s="99">
        <f t="shared" si="30"/>
        <v>0.7356430944470812</v>
      </c>
      <c r="CY52" s="99">
        <f t="shared" si="31"/>
        <v>0.73591836734693883</v>
      </c>
      <c r="CZ52" s="99">
        <f t="shared" si="32"/>
        <v>0.73640794900637419</v>
      </c>
      <c r="DA52" s="99">
        <f t="shared" si="33"/>
        <v>0.73657517899761338</v>
      </c>
      <c r="DB52" s="99">
        <f t="shared" si="34"/>
        <v>0.73661731207289294</v>
      </c>
      <c r="DC52" s="99">
        <f t="shared" si="35"/>
        <v>0.73624401913875603</v>
      </c>
      <c r="DD52" s="99">
        <f t="shared" si="36"/>
        <v>0.73679200380771059</v>
      </c>
      <c r="DE52" s="99">
        <f t="shared" si="37"/>
        <v>0.73690878378378377</v>
      </c>
      <c r="DF52" s="101">
        <f t="shared" si="43"/>
        <v>369</v>
      </c>
      <c r="DG52" s="101">
        <f t="shared" si="44"/>
        <v>448</v>
      </c>
      <c r="DH52" s="101">
        <f t="shared" si="45"/>
        <v>520</v>
      </c>
      <c r="DI52" s="101">
        <f t="shared" si="46"/>
        <v>565</v>
      </c>
      <c r="DJ52" s="101">
        <f t="shared" si="47"/>
        <v>710</v>
      </c>
      <c r="DK52" s="101">
        <f t="shared" si="48"/>
        <v>743</v>
      </c>
      <c r="DL52" s="101">
        <f t="shared" si="49"/>
        <v>709</v>
      </c>
      <c r="DM52" s="101">
        <f t="shared" si="50"/>
        <v>889</v>
      </c>
      <c r="DN52" s="101">
        <f t="shared" si="51"/>
        <v>1001</v>
      </c>
      <c r="DO52" s="101">
        <f t="shared" si="52"/>
        <v>1081</v>
      </c>
      <c r="DP52" s="101">
        <f t="shared" si="53"/>
        <v>1151</v>
      </c>
    </row>
    <row r="53" spans="1:120" ht="12.75" customHeight="1" x14ac:dyDescent="0.3">
      <c r="A53" s="157"/>
      <c r="B53" s="149"/>
      <c r="C53" s="43">
        <v>28</v>
      </c>
      <c r="D53" s="61">
        <f t="shared" si="39"/>
        <v>2288.5700000000002</v>
      </c>
      <c r="E53" s="61">
        <f t="shared" si="40"/>
        <v>2799.4700000000003</v>
      </c>
      <c r="F53" s="61">
        <f t="shared" si="41"/>
        <v>3272.38</v>
      </c>
      <c r="G53" s="61">
        <f t="shared" si="42"/>
        <v>3563.2000000000003</v>
      </c>
      <c r="H53" s="61">
        <f t="shared" si="42"/>
        <v>4471.03</v>
      </c>
      <c r="I53" s="61">
        <f t="shared" si="42"/>
        <v>4681.9400000000005</v>
      </c>
      <c r="J53" s="61">
        <f t="shared" si="42"/>
        <v>4460.55</v>
      </c>
      <c r="K53" s="61">
        <f t="shared" si="42"/>
        <v>5597.63</v>
      </c>
      <c r="L53" s="61">
        <f t="shared" si="42"/>
        <v>6315.51</v>
      </c>
      <c r="M53" s="61">
        <f t="shared" si="38"/>
        <v>6835.58</v>
      </c>
      <c r="N53" s="61">
        <f t="shared" si="38"/>
        <v>7292.77</v>
      </c>
      <c r="O53" s="43">
        <v>28</v>
      </c>
      <c r="P53" s="8"/>
      <c r="Q53" s="8"/>
      <c r="R53" s="1"/>
      <c r="S53" s="98">
        <v>1747</v>
      </c>
      <c r="T53" s="98">
        <v>2137</v>
      </c>
      <c r="U53" s="98">
        <v>2498</v>
      </c>
      <c r="V53" s="98">
        <v>2720</v>
      </c>
      <c r="W53" s="98">
        <v>3413</v>
      </c>
      <c r="X53" s="98">
        <v>3574</v>
      </c>
      <c r="Y53" s="98">
        <v>3405</v>
      </c>
      <c r="Z53" s="98">
        <v>4273</v>
      </c>
      <c r="AA53" s="98">
        <v>4821</v>
      </c>
      <c r="AB53" s="1">
        <v>5218</v>
      </c>
      <c r="AC53" s="1">
        <v>5567</v>
      </c>
      <c r="AE53" s="98">
        <v>1618</v>
      </c>
      <c r="AF53" s="98">
        <v>1979</v>
      </c>
      <c r="AG53" s="98">
        <v>2313</v>
      </c>
      <c r="AH53" s="98">
        <v>2518</v>
      </c>
      <c r="AI53" s="98">
        <v>3160</v>
      </c>
      <c r="AJ53" s="98">
        <v>3309</v>
      </c>
      <c r="AK53" s="98">
        <v>3153</v>
      </c>
      <c r="AL53" s="98">
        <v>3957</v>
      </c>
      <c r="AM53" s="98">
        <v>4464</v>
      </c>
      <c r="AN53" s="1">
        <v>4831</v>
      </c>
      <c r="AO53" s="1">
        <v>5155</v>
      </c>
      <c r="BY53" s="98">
        <v>1375</v>
      </c>
      <c r="BZ53" s="98">
        <v>1683</v>
      </c>
      <c r="CA53" s="98">
        <v>1968</v>
      </c>
      <c r="CB53" s="98">
        <v>2143</v>
      </c>
      <c r="CC53" s="98">
        <v>2690</v>
      </c>
      <c r="CD53" s="98">
        <v>2819</v>
      </c>
      <c r="CE53" s="98">
        <v>2683</v>
      </c>
      <c r="CF53" s="98">
        <v>3370</v>
      </c>
      <c r="CG53" s="98">
        <v>3802</v>
      </c>
      <c r="CH53" s="1">
        <v>4116</v>
      </c>
      <c r="CI53" s="1">
        <v>4392</v>
      </c>
      <c r="CK53" s="98">
        <v>1285</v>
      </c>
      <c r="CL53" s="98">
        <v>1572</v>
      </c>
      <c r="CM53" s="98">
        <v>1839</v>
      </c>
      <c r="CN53" s="98">
        <v>2002</v>
      </c>
      <c r="CO53" s="98">
        <v>2514</v>
      </c>
      <c r="CP53" s="98">
        <v>2634</v>
      </c>
      <c r="CQ53" s="98">
        <v>2507</v>
      </c>
      <c r="CR53" s="98">
        <v>3149</v>
      </c>
      <c r="CS53" s="98">
        <v>3553</v>
      </c>
      <c r="CT53" s="1">
        <v>3846</v>
      </c>
      <c r="CU53" s="1">
        <v>4104</v>
      </c>
      <c r="CW53" s="99">
        <f t="shared" si="29"/>
        <v>0.73554665140240416</v>
      </c>
      <c r="CX53" s="99">
        <f t="shared" si="30"/>
        <v>0.73561066916237716</v>
      </c>
      <c r="CY53" s="99">
        <f t="shared" si="31"/>
        <v>0.73618895116092875</v>
      </c>
      <c r="CZ53" s="99">
        <f t="shared" si="32"/>
        <v>0.73602941176470593</v>
      </c>
      <c r="DA53" s="99">
        <f t="shared" si="33"/>
        <v>0.73659537064166425</v>
      </c>
      <c r="DB53" s="99">
        <f t="shared" si="34"/>
        <v>0.73698936765528822</v>
      </c>
      <c r="DC53" s="99">
        <f t="shared" si="35"/>
        <v>0.73627019089574153</v>
      </c>
      <c r="DD53" s="99">
        <f t="shared" si="36"/>
        <v>0.73695296044933301</v>
      </c>
      <c r="DE53" s="99">
        <f t="shared" si="37"/>
        <v>0.73698402820991493</v>
      </c>
      <c r="DF53" s="101">
        <f t="shared" si="43"/>
        <v>372</v>
      </c>
      <c r="DG53" s="101">
        <f t="shared" si="44"/>
        <v>454</v>
      </c>
      <c r="DH53" s="101">
        <f t="shared" si="45"/>
        <v>530</v>
      </c>
      <c r="DI53" s="101">
        <f t="shared" si="46"/>
        <v>577</v>
      </c>
      <c r="DJ53" s="101">
        <f t="shared" si="47"/>
        <v>723</v>
      </c>
      <c r="DK53" s="101">
        <f t="shared" si="48"/>
        <v>755</v>
      </c>
      <c r="DL53" s="101">
        <f t="shared" si="49"/>
        <v>722</v>
      </c>
      <c r="DM53" s="101">
        <f t="shared" si="50"/>
        <v>903</v>
      </c>
      <c r="DN53" s="101">
        <f t="shared" si="51"/>
        <v>1019</v>
      </c>
      <c r="DO53" s="101">
        <f t="shared" si="52"/>
        <v>1102</v>
      </c>
      <c r="DP53" s="101">
        <f t="shared" si="53"/>
        <v>1175</v>
      </c>
    </row>
    <row r="54" spans="1:120" ht="12.75" customHeight="1" x14ac:dyDescent="0.3">
      <c r="A54" s="157"/>
      <c r="B54" s="149"/>
      <c r="C54" s="51">
        <v>29</v>
      </c>
      <c r="D54" s="60">
        <f t="shared" si="39"/>
        <v>2313.46</v>
      </c>
      <c r="E54" s="60">
        <f t="shared" si="40"/>
        <v>2838.77</v>
      </c>
      <c r="F54" s="60">
        <f t="shared" si="41"/>
        <v>3339.19</v>
      </c>
      <c r="G54" s="60">
        <f t="shared" si="42"/>
        <v>3628.7000000000003</v>
      </c>
      <c r="H54" s="60">
        <f t="shared" si="42"/>
        <v>4552.25</v>
      </c>
      <c r="I54" s="60">
        <f t="shared" si="42"/>
        <v>4769.71</v>
      </c>
      <c r="J54" s="60">
        <f t="shared" si="42"/>
        <v>4540.46</v>
      </c>
      <c r="K54" s="60">
        <f t="shared" si="42"/>
        <v>5693.26</v>
      </c>
      <c r="L54" s="60">
        <f t="shared" si="42"/>
        <v>6432.1</v>
      </c>
      <c r="M54" s="60">
        <f t="shared" si="38"/>
        <v>6965.27</v>
      </c>
      <c r="N54" s="60">
        <f t="shared" si="38"/>
        <v>7446.04</v>
      </c>
      <c r="O54" s="51">
        <v>29</v>
      </c>
      <c r="P54" s="8"/>
      <c r="Q54" s="8"/>
      <c r="R54" s="1"/>
      <c r="S54" s="98">
        <v>1766</v>
      </c>
      <c r="T54" s="98">
        <v>2167</v>
      </c>
      <c r="U54" s="98">
        <v>2549</v>
      </c>
      <c r="V54" s="98">
        <v>2770</v>
      </c>
      <c r="W54" s="98">
        <v>3475</v>
      </c>
      <c r="X54" s="98">
        <v>3641</v>
      </c>
      <c r="Y54" s="98">
        <v>3466</v>
      </c>
      <c r="Z54" s="98">
        <v>4346</v>
      </c>
      <c r="AA54" s="98">
        <v>4910</v>
      </c>
      <c r="AB54" s="1">
        <v>5317</v>
      </c>
      <c r="AC54" s="1">
        <v>5684</v>
      </c>
      <c r="AE54" s="98">
        <v>1636</v>
      </c>
      <c r="AF54" s="98">
        <v>2007</v>
      </c>
      <c r="AG54" s="98">
        <v>2361</v>
      </c>
      <c r="AH54" s="98">
        <v>2565</v>
      </c>
      <c r="AI54" s="98">
        <v>3218</v>
      </c>
      <c r="AJ54" s="98">
        <v>3371</v>
      </c>
      <c r="AK54" s="98">
        <v>3210</v>
      </c>
      <c r="AL54" s="98">
        <v>4024</v>
      </c>
      <c r="AM54" s="98">
        <v>4546</v>
      </c>
      <c r="AN54" s="1">
        <v>4923</v>
      </c>
      <c r="AO54" s="1">
        <v>5263</v>
      </c>
      <c r="BY54" s="98">
        <v>1390</v>
      </c>
      <c r="BZ54" s="98">
        <v>1706</v>
      </c>
      <c r="CA54" s="98">
        <v>2008</v>
      </c>
      <c r="CB54" s="98">
        <v>2183</v>
      </c>
      <c r="CC54" s="98">
        <v>2739</v>
      </c>
      <c r="CD54" s="98">
        <v>2871</v>
      </c>
      <c r="CE54" s="98">
        <v>2732</v>
      </c>
      <c r="CF54" s="98">
        <v>3427</v>
      </c>
      <c r="CG54" s="98">
        <v>3872</v>
      </c>
      <c r="CH54" s="1">
        <v>4194</v>
      </c>
      <c r="CI54" s="1">
        <v>4484</v>
      </c>
      <c r="CK54" s="98">
        <v>1299</v>
      </c>
      <c r="CL54" s="98">
        <v>1594</v>
      </c>
      <c r="CM54" s="98">
        <v>1876</v>
      </c>
      <c r="CN54" s="98">
        <v>2040</v>
      </c>
      <c r="CO54" s="98">
        <v>2559</v>
      </c>
      <c r="CP54" s="98">
        <v>2683</v>
      </c>
      <c r="CQ54" s="98">
        <v>2553</v>
      </c>
      <c r="CR54" s="98">
        <v>3202</v>
      </c>
      <c r="CS54" s="98">
        <v>3618</v>
      </c>
      <c r="CT54" s="1">
        <v>3919</v>
      </c>
      <c r="CU54" s="1">
        <v>4190</v>
      </c>
      <c r="CW54" s="99">
        <f t="shared" si="29"/>
        <v>0.73556058890147225</v>
      </c>
      <c r="CX54" s="99">
        <f t="shared" si="30"/>
        <v>0.73557914167051219</v>
      </c>
      <c r="CY54" s="99">
        <f t="shared" si="31"/>
        <v>0.73597489211455469</v>
      </c>
      <c r="CZ54" s="99">
        <f t="shared" si="32"/>
        <v>0.73646209386281591</v>
      </c>
      <c r="DA54" s="99">
        <f t="shared" si="33"/>
        <v>0.73640287769784174</v>
      </c>
      <c r="DB54" s="99">
        <f t="shared" si="34"/>
        <v>0.73688547102444379</v>
      </c>
      <c r="DC54" s="99">
        <f t="shared" si="35"/>
        <v>0.73658395845354874</v>
      </c>
      <c r="DD54" s="99">
        <f t="shared" si="36"/>
        <v>0.7367694431661298</v>
      </c>
      <c r="DE54" s="99">
        <f t="shared" si="37"/>
        <v>0.73686354378818741</v>
      </c>
      <c r="DF54" s="101">
        <f t="shared" si="43"/>
        <v>376</v>
      </c>
      <c r="DG54" s="101">
        <f t="shared" si="44"/>
        <v>461</v>
      </c>
      <c r="DH54" s="101">
        <f t="shared" si="45"/>
        <v>541</v>
      </c>
      <c r="DI54" s="101">
        <f t="shared" si="46"/>
        <v>587</v>
      </c>
      <c r="DJ54" s="101">
        <f t="shared" si="47"/>
        <v>736</v>
      </c>
      <c r="DK54" s="101">
        <f t="shared" si="48"/>
        <v>770</v>
      </c>
      <c r="DL54" s="101">
        <f t="shared" si="49"/>
        <v>734</v>
      </c>
      <c r="DM54" s="101">
        <f t="shared" si="50"/>
        <v>919</v>
      </c>
      <c r="DN54" s="101">
        <f t="shared" si="51"/>
        <v>1038</v>
      </c>
      <c r="DO54" s="101">
        <f t="shared" si="52"/>
        <v>1123</v>
      </c>
      <c r="DP54" s="101">
        <f t="shared" si="53"/>
        <v>1200</v>
      </c>
    </row>
    <row r="55" spans="1:120" ht="12.75" customHeight="1" x14ac:dyDescent="0.3">
      <c r="A55" s="157"/>
      <c r="B55" s="149"/>
      <c r="C55" s="43">
        <v>30</v>
      </c>
      <c r="D55" s="61">
        <f t="shared" si="39"/>
        <v>2339.6600000000003</v>
      </c>
      <c r="E55" s="61">
        <f t="shared" si="40"/>
        <v>2878.07</v>
      </c>
      <c r="F55" s="61">
        <f t="shared" si="41"/>
        <v>3403.38</v>
      </c>
      <c r="G55" s="61">
        <f t="shared" si="42"/>
        <v>3695.51</v>
      </c>
      <c r="H55" s="61">
        <f t="shared" si="42"/>
        <v>4630.8500000000004</v>
      </c>
      <c r="I55" s="61">
        <f t="shared" si="42"/>
        <v>4853.55</v>
      </c>
      <c r="J55" s="61">
        <f t="shared" si="42"/>
        <v>4621.68</v>
      </c>
      <c r="K55" s="61">
        <f t="shared" si="42"/>
        <v>5784.96</v>
      </c>
      <c r="L55" s="61">
        <f t="shared" si="42"/>
        <v>6543.45</v>
      </c>
      <c r="M55" s="61">
        <f t="shared" si="38"/>
        <v>7091.0300000000007</v>
      </c>
      <c r="N55" s="61">
        <f t="shared" si="38"/>
        <v>7596.6900000000005</v>
      </c>
      <c r="O55" s="43">
        <v>30</v>
      </c>
      <c r="P55" s="8"/>
      <c r="Q55" s="8"/>
      <c r="R55" s="1"/>
      <c r="S55" s="98">
        <v>1786</v>
      </c>
      <c r="T55" s="98">
        <v>2197</v>
      </c>
      <c r="U55" s="98">
        <v>2598</v>
      </c>
      <c r="V55" s="98">
        <v>2821</v>
      </c>
      <c r="W55" s="98">
        <v>3535</v>
      </c>
      <c r="X55" s="98">
        <v>3705</v>
      </c>
      <c r="Y55" s="98">
        <v>3528</v>
      </c>
      <c r="Z55" s="98">
        <v>4416</v>
      </c>
      <c r="AA55" s="98">
        <v>4995</v>
      </c>
      <c r="AB55" s="1">
        <v>5413</v>
      </c>
      <c r="AC55" s="1">
        <v>5799</v>
      </c>
      <c r="AE55" s="98">
        <v>1654</v>
      </c>
      <c r="AF55" s="98">
        <v>2035</v>
      </c>
      <c r="AG55" s="98">
        <v>2406</v>
      </c>
      <c r="AH55" s="98">
        <v>2612</v>
      </c>
      <c r="AI55" s="98">
        <v>3274</v>
      </c>
      <c r="AJ55" s="98">
        <v>3430</v>
      </c>
      <c r="AK55" s="98">
        <v>3267</v>
      </c>
      <c r="AL55" s="98">
        <v>4089</v>
      </c>
      <c r="AM55" s="98">
        <v>4625</v>
      </c>
      <c r="AN55" s="1">
        <v>5012</v>
      </c>
      <c r="AO55" s="1">
        <v>5370</v>
      </c>
      <c r="BY55" s="98">
        <v>1406</v>
      </c>
      <c r="BZ55" s="98">
        <v>1730</v>
      </c>
      <c r="CA55" s="98">
        <v>2047</v>
      </c>
      <c r="CB55" s="98">
        <v>2224</v>
      </c>
      <c r="CC55" s="98">
        <v>2787</v>
      </c>
      <c r="CD55" s="98">
        <v>2922</v>
      </c>
      <c r="CE55" s="98">
        <v>2780</v>
      </c>
      <c r="CF55" s="98">
        <v>3483</v>
      </c>
      <c r="CG55" s="98">
        <v>3940</v>
      </c>
      <c r="CH55" s="1">
        <v>4270</v>
      </c>
      <c r="CI55" s="1">
        <v>4575</v>
      </c>
      <c r="CK55" s="98">
        <v>1314</v>
      </c>
      <c r="CL55" s="98">
        <v>1616</v>
      </c>
      <c r="CM55" s="98">
        <v>1913</v>
      </c>
      <c r="CN55" s="98">
        <v>2078</v>
      </c>
      <c r="CO55" s="98">
        <v>2604</v>
      </c>
      <c r="CP55" s="98">
        <v>2730</v>
      </c>
      <c r="CQ55" s="98">
        <v>2598</v>
      </c>
      <c r="CR55" s="98">
        <v>3255</v>
      </c>
      <c r="CS55" s="98">
        <v>3682</v>
      </c>
      <c r="CT55" s="1">
        <v>3990</v>
      </c>
      <c r="CU55" s="1">
        <v>4275</v>
      </c>
      <c r="CW55" s="99">
        <f t="shared" si="29"/>
        <v>0.7357222844344905</v>
      </c>
      <c r="CX55" s="99">
        <f t="shared" si="30"/>
        <v>0.73554847519344557</v>
      </c>
      <c r="CY55" s="99">
        <f t="shared" si="31"/>
        <v>0.73633564280215547</v>
      </c>
      <c r="CZ55" s="99">
        <f t="shared" si="32"/>
        <v>0.73661822048918824</v>
      </c>
      <c r="DA55" s="99">
        <f t="shared" si="33"/>
        <v>0.73663366336633662</v>
      </c>
      <c r="DB55" s="99">
        <f t="shared" si="34"/>
        <v>0.73684210526315785</v>
      </c>
      <c r="DC55" s="99">
        <f t="shared" si="35"/>
        <v>0.73639455782312924</v>
      </c>
      <c r="DD55" s="99">
        <f t="shared" si="36"/>
        <v>0.73709239130434778</v>
      </c>
      <c r="DE55" s="99">
        <f t="shared" si="37"/>
        <v>0.73713713713713713</v>
      </c>
      <c r="DF55" s="101">
        <f t="shared" si="43"/>
        <v>380</v>
      </c>
      <c r="DG55" s="101">
        <f t="shared" si="44"/>
        <v>467</v>
      </c>
      <c r="DH55" s="101">
        <f t="shared" si="45"/>
        <v>551</v>
      </c>
      <c r="DI55" s="101">
        <f t="shared" si="46"/>
        <v>597</v>
      </c>
      <c r="DJ55" s="101">
        <f t="shared" si="47"/>
        <v>748</v>
      </c>
      <c r="DK55" s="101">
        <f t="shared" si="48"/>
        <v>783</v>
      </c>
      <c r="DL55" s="101">
        <f t="shared" si="49"/>
        <v>748</v>
      </c>
      <c r="DM55" s="101">
        <f t="shared" si="50"/>
        <v>933</v>
      </c>
      <c r="DN55" s="101">
        <f t="shared" si="51"/>
        <v>1055</v>
      </c>
      <c r="DO55" s="101">
        <f t="shared" si="52"/>
        <v>1143</v>
      </c>
      <c r="DP55" s="101">
        <f t="shared" si="53"/>
        <v>1224</v>
      </c>
    </row>
    <row r="56" spans="1:120" ht="12.75" customHeight="1" x14ac:dyDescent="0.3">
      <c r="A56" s="157"/>
      <c r="B56" s="149"/>
      <c r="C56" s="51">
        <v>31</v>
      </c>
      <c r="D56" s="60">
        <f t="shared" si="39"/>
        <v>2371.1</v>
      </c>
      <c r="E56" s="60">
        <f t="shared" si="40"/>
        <v>2916.06</v>
      </c>
      <c r="F56" s="60">
        <f t="shared" si="41"/>
        <v>3467.57</v>
      </c>
      <c r="G56" s="60">
        <f t="shared" si="42"/>
        <v>3764.94</v>
      </c>
      <c r="H56" s="60">
        <f t="shared" si="42"/>
        <v>4701.59</v>
      </c>
      <c r="I56" s="60">
        <f t="shared" si="42"/>
        <v>4938.7</v>
      </c>
      <c r="J56" s="60">
        <f t="shared" si="42"/>
        <v>4701.59</v>
      </c>
      <c r="K56" s="60">
        <f t="shared" si="42"/>
        <v>5881.9000000000005</v>
      </c>
      <c r="L56" s="60">
        <f t="shared" si="42"/>
        <v>6660.04</v>
      </c>
      <c r="M56" s="60">
        <f t="shared" si="38"/>
        <v>7223.34</v>
      </c>
      <c r="N56" s="60">
        <f t="shared" si="38"/>
        <v>7749.96</v>
      </c>
      <c r="O56" s="51">
        <v>31</v>
      </c>
      <c r="P56" s="8"/>
      <c r="Q56" s="8"/>
      <c r="R56" s="1"/>
      <c r="S56" s="98">
        <v>1810</v>
      </c>
      <c r="T56" s="98">
        <v>2226</v>
      </c>
      <c r="U56" s="98">
        <v>2647</v>
      </c>
      <c r="V56" s="98">
        <v>2874</v>
      </c>
      <c r="W56" s="98">
        <v>3589</v>
      </c>
      <c r="X56" s="98">
        <v>3770</v>
      </c>
      <c r="Y56" s="98">
        <v>3589</v>
      </c>
      <c r="Z56" s="98">
        <v>4490</v>
      </c>
      <c r="AA56" s="98">
        <v>5084</v>
      </c>
      <c r="AB56" s="1">
        <v>5514</v>
      </c>
      <c r="AC56" s="1">
        <v>5916</v>
      </c>
      <c r="AE56" s="98">
        <v>1676</v>
      </c>
      <c r="AF56" s="98">
        <v>2061</v>
      </c>
      <c r="AG56" s="98">
        <v>2451</v>
      </c>
      <c r="AH56" s="98">
        <v>2661</v>
      </c>
      <c r="AI56" s="98">
        <v>3323</v>
      </c>
      <c r="AJ56" s="98">
        <v>3490</v>
      </c>
      <c r="AK56" s="98">
        <v>3323</v>
      </c>
      <c r="AL56" s="98">
        <v>4157</v>
      </c>
      <c r="AM56" s="98">
        <v>4707</v>
      </c>
      <c r="AN56" s="1">
        <v>5105</v>
      </c>
      <c r="AO56" s="1">
        <v>5478</v>
      </c>
      <c r="BY56" s="98">
        <v>1424</v>
      </c>
      <c r="BZ56" s="98">
        <v>1753</v>
      </c>
      <c r="CA56" s="98">
        <v>2085</v>
      </c>
      <c r="CB56" s="98">
        <v>2265</v>
      </c>
      <c r="CC56" s="98">
        <v>2829</v>
      </c>
      <c r="CD56" s="98">
        <v>2973</v>
      </c>
      <c r="CE56" s="98">
        <v>2829</v>
      </c>
      <c r="CF56" s="98">
        <v>3541</v>
      </c>
      <c r="CG56" s="98">
        <v>4010</v>
      </c>
      <c r="CH56" s="1">
        <v>4349</v>
      </c>
      <c r="CI56" s="1">
        <v>4667</v>
      </c>
      <c r="CK56" s="98">
        <v>1330</v>
      </c>
      <c r="CL56" s="98">
        <v>1638</v>
      </c>
      <c r="CM56" s="98">
        <v>1948</v>
      </c>
      <c r="CN56" s="98">
        <v>2116</v>
      </c>
      <c r="CO56" s="98">
        <v>2643</v>
      </c>
      <c r="CP56" s="98">
        <v>2778</v>
      </c>
      <c r="CQ56" s="98">
        <v>2643</v>
      </c>
      <c r="CR56" s="98">
        <v>3309</v>
      </c>
      <c r="CS56" s="98">
        <v>3747</v>
      </c>
      <c r="CT56" s="1">
        <v>4064</v>
      </c>
      <c r="CU56" s="1">
        <v>4361</v>
      </c>
      <c r="CW56" s="99">
        <f t="shared" si="29"/>
        <v>0.73480662983425415</v>
      </c>
      <c r="CX56" s="99">
        <f t="shared" si="30"/>
        <v>0.73584905660377353</v>
      </c>
      <c r="CY56" s="99">
        <f t="shared" si="31"/>
        <v>0.73592746505477902</v>
      </c>
      <c r="CZ56" s="99">
        <f t="shared" si="32"/>
        <v>0.73625608907446072</v>
      </c>
      <c r="DA56" s="99">
        <f t="shared" si="33"/>
        <v>0.73641682920033436</v>
      </c>
      <c r="DB56" s="99">
        <f t="shared" si="34"/>
        <v>0.73687002652519895</v>
      </c>
      <c r="DC56" s="99">
        <f t="shared" si="35"/>
        <v>0.73641682920033436</v>
      </c>
      <c r="DD56" s="99">
        <f t="shared" si="36"/>
        <v>0.73697104677060132</v>
      </c>
      <c r="DE56" s="99">
        <f t="shared" si="37"/>
        <v>0.73701809598741153</v>
      </c>
      <c r="DF56" s="101">
        <f t="shared" si="43"/>
        <v>386</v>
      </c>
      <c r="DG56" s="101">
        <f t="shared" si="44"/>
        <v>473</v>
      </c>
      <c r="DH56" s="101">
        <f t="shared" si="45"/>
        <v>562</v>
      </c>
      <c r="DI56" s="101">
        <f t="shared" si="46"/>
        <v>609</v>
      </c>
      <c r="DJ56" s="101">
        <f t="shared" si="47"/>
        <v>760</v>
      </c>
      <c r="DK56" s="101">
        <f t="shared" si="48"/>
        <v>797</v>
      </c>
      <c r="DL56" s="101">
        <f t="shared" si="49"/>
        <v>760</v>
      </c>
      <c r="DM56" s="101">
        <f t="shared" si="50"/>
        <v>949</v>
      </c>
      <c r="DN56" s="101">
        <f t="shared" si="51"/>
        <v>1074</v>
      </c>
      <c r="DO56" s="101">
        <f t="shared" si="52"/>
        <v>1165</v>
      </c>
      <c r="DP56" s="101">
        <f t="shared" si="53"/>
        <v>1249</v>
      </c>
    </row>
    <row r="57" spans="1:120" ht="12.75" customHeight="1" x14ac:dyDescent="0.3">
      <c r="A57" s="157"/>
      <c r="B57" s="149"/>
      <c r="C57" s="43">
        <v>32</v>
      </c>
      <c r="D57" s="61">
        <f t="shared" si="39"/>
        <v>2395.9900000000002</v>
      </c>
      <c r="E57" s="61">
        <f t="shared" si="40"/>
        <v>2957.98</v>
      </c>
      <c r="F57" s="61">
        <f t="shared" si="41"/>
        <v>3531.76</v>
      </c>
      <c r="G57" s="61">
        <f t="shared" si="42"/>
        <v>3830.44</v>
      </c>
      <c r="H57" s="61">
        <f t="shared" si="42"/>
        <v>4771.0200000000004</v>
      </c>
      <c r="I57" s="61">
        <f t="shared" si="42"/>
        <v>5019.92</v>
      </c>
      <c r="J57" s="61">
        <f t="shared" si="42"/>
        <v>4782.8100000000004</v>
      </c>
      <c r="K57" s="61">
        <f t="shared" si="42"/>
        <v>5978.84</v>
      </c>
      <c r="L57" s="61">
        <f t="shared" si="42"/>
        <v>6771.39</v>
      </c>
      <c r="M57" s="61">
        <f t="shared" si="38"/>
        <v>7349.1</v>
      </c>
      <c r="N57" s="61">
        <f t="shared" si="38"/>
        <v>7900.6100000000006</v>
      </c>
      <c r="O57" s="43">
        <v>32</v>
      </c>
      <c r="P57" s="8"/>
      <c r="Q57" s="8"/>
      <c r="R57" s="1"/>
      <c r="S57" s="98">
        <v>1829</v>
      </c>
      <c r="T57" s="98">
        <v>2258</v>
      </c>
      <c r="U57" s="98">
        <v>2696</v>
      </c>
      <c r="V57" s="98">
        <v>2924</v>
      </c>
      <c r="W57" s="98">
        <v>3642</v>
      </c>
      <c r="X57" s="98">
        <v>3832</v>
      </c>
      <c r="Y57" s="98">
        <v>3651</v>
      </c>
      <c r="Z57" s="98">
        <v>4564</v>
      </c>
      <c r="AA57" s="98">
        <v>5169</v>
      </c>
      <c r="AB57" s="1">
        <v>5610</v>
      </c>
      <c r="AC57" s="1">
        <v>6031</v>
      </c>
      <c r="AE57" s="98">
        <v>1694</v>
      </c>
      <c r="AF57" s="98">
        <v>2090</v>
      </c>
      <c r="AG57" s="98">
        <v>2496</v>
      </c>
      <c r="AH57" s="98">
        <v>2707</v>
      </c>
      <c r="AI57" s="98">
        <v>3372</v>
      </c>
      <c r="AJ57" s="98">
        <v>3548</v>
      </c>
      <c r="AK57" s="98">
        <v>3380</v>
      </c>
      <c r="AL57" s="98">
        <v>4226</v>
      </c>
      <c r="AM57" s="98">
        <v>4786</v>
      </c>
      <c r="AN57" s="1">
        <v>5194</v>
      </c>
      <c r="AO57" s="1">
        <v>5584</v>
      </c>
      <c r="BY57" s="98">
        <v>1439</v>
      </c>
      <c r="BZ57" s="98">
        <v>1778</v>
      </c>
      <c r="CA57" s="98">
        <v>2124</v>
      </c>
      <c r="CB57" s="98">
        <v>2305</v>
      </c>
      <c r="CC57" s="98">
        <v>2871</v>
      </c>
      <c r="CD57" s="98">
        <v>3023</v>
      </c>
      <c r="CE57" s="98">
        <v>2877</v>
      </c>
      <c r="CF57" s="98">
        <v>3599</v>
      </c>
      <c r="CG57" s="98">
        <v>4077</v>
      </c>
      <c r="CH57" s="1">
        <v>4426</v>
      </c>
      <c r="CI57" s="1">
        <v>4758</v>
      </c>
      <c r="CK57" s="98">
        <v>1344</v>
      </c>
      <c r="CL57" s="98">
        <v>1661</v>
      </c>
      <c r="CM57" s="98">
        <v>1985</v>
      </c>
      <c r="CN57" s="98">
        <v>2154</v>
      </c>
      <c r="CO57" s="98">
        <v>2683</v>
      </c>
      <c r="CP57" s="98">
        <v>2825</v>
      </c>
      <c r="CQ57" s="98">
        <v>2688</v>
      </c>
      <c r="CR57" s="98">
        <v>3363</v>
      </c>
      <c r="CS57" s="98">
        <v>3810</v>
      </c>
      <c r="CT57" s="1">
        <v>4136</v>
      </c>
      <c r="CU57" s="1">
        <v>4446</v>
      </c>
      <c r="CW57" s="99">
        <f t="shared" si="29"/>
        <v>0.73482777474029526</v>
      </c>
      <c r="CX57" s="99">
        <f t="shared" si="30"/>
        <v>0.73560673162090351</v>
      </c>
      <c r="CY57" s="99">
        <f t="shared" si="31"/>
        <v>0.73627596439169141</v>
      </c>
      <c r="CZ57" s="99">
        <f t="shared" si="32"/>
        <v>0.73666210670314636</v>
      </c>
      <c r="DA57" s="99">
        <f t="shared" si="33"/>
        <v>0.73668314113124655</v>
      </c>
      <c r="DB57" s="99">
        <f t="shared" si="34"/>
        <v>0.73721294363256784</v>
      </c>
      <c r="DC57" s="99">
        <f t="shared" si="35"/>
        <v>0.73623664749383733</v>
      </c>
      <c r="DD57" s="99">
        <f t="shared" si="36"/>
        <v>0.73685363716038565</v>
      </c>
      <c r="DE57" s="99">
        <f t="shared" si="37"/>
        <v>0.73708647707486941</v>
      </c>
      <c r="DF57" s="101">
        <f t="shared" si="43"/>
        <v>390</v>
      </c>
      <c r="DG57" s="101">
        <f t="shared" si="44"/>
        <v>480</v>
      </c>
      <c r="DH57" s="101">
        <f t="shared" si="45"/>
        <v>572</v>
      </c>
      <c r="DI57" s="101">
        <f t="shared" si="46"/>
        <v>619</v>
      </c>
      <c r="DJ57" s="101">
        <f t="shared" si="47"/>
        <v>771</v>
      </c>
      <c r="DK57" s="101">
        <f t="shared" si="48"/>
        <v>809</v>
      </c>
      <c r="DL57" s="101">
        <f t="shared" si="49"/>
        <v>774</v>
      </c>
      <c r="DM57" s="101">
        <f t="shared" si="50"/>
        <v>965</v>
      </c>
      <c r="DN57" s="101">
        <f t="shared" si="51"/>
        <v>1092</v>
      </c>
      <c r="DO57" s="101">
        <f t="shared" si="52"/>
        <v>1184</v>
      </c>
      <c r="DP57" s="101">
        <f t="shared" si="53"/>
        <v>1273</v>
      </c>
    </row>
    <row r="58" spans="1:120" ht="12.75" customHeight="1" x14ac:dyDescent="0.3">
      <c r="A58" s="157"/>
      <c r="B58" s="149"/>
      <c r="C58" s="51">
        <v>33</v>
      </c>
      <c r="D58" s="60">
        <f t="shared" si="39"/>
        <v>2422.19</v>
      </c>
      <c r="E58" s="60">
        <f t="shared" si="40"/>
        <v>2997.28</v>
      </c>
      <c r="F58" s="60">
        <f t="shared" si="41"/>
        <v>3595.9500000000003</v>
      </c>
      <c r="G58" s="60">
        <f t="shared" si="42"/>
        <v>3899.8700000000003</v>
      </c>
      <c r="H58" s="60">
        <f t="shared" si="42"/>
        <v>4840.45</v>
      </c>
      <c r="I58" s="60">
        <f t="shared" si="42"/>
        <v>5105.0700000000006</v>
      </c>
      <c r="J58" s="60">
        <f t="shared" si="42"/>
        <v>4862.72</v>
      </c>
      <c r="K58" s="60">
        <f t="shared" si="42"/>
        <v>6070.54</v>
      </c>
      <c r="L58" s="60">
        <f t="shared" si="42"/>
        <v>6887.9800000000005</v>
      </c>
      <c r="M58" s="60">
        <f t="shared" si="38"/>
        <v>7478.79</v>
      </c>
      <c r="N58" s="60">
        <f t="shared" si="38"/>
        <v>8052.5700000000006</v>
      </c>
      <c r="O58" s="51">
        <v>33</v>
      </c>
      <c r="P58" s="8"/>
      <c r="Q58" s="8"/>
      <c r="R58" s="1"/>
      <c r="S58" s="98">
        <v>1849</v>
      </c>
      <c r="T58" s="98">
        <v>2288</v>
      </c>
      <c r="U58" s="98">
        <v>2745</v>
      </c>
      <c r="V58" s="98">
        <v>2977</v>
      </c>
      <c r="W58" s="98">
        <v>3695</v>
      </c>
      <c r="X58" s="98">
        <v>3897</v>
      </c>
      <c r="Y58" s="98">
        <v>3712</v>
      </c>
      <c r="Z58" s="98">
        <v>4634</v>
      </c>
      <c r="AA58" s="98">
        <v>5258</v>
      </c>
      <c r="AB58" s="1">
        <v>5709</v>
      </c>
      <c r="AC58" s="1">
        <v>6147</v>
      </c>
      <c r="AE58" s="98">
        <v>1712</v>
      </c>
      <c r="AF58" s="98">
        <v>2118</v>
      </c>
      <c r="AG58" s="98">
        <v>2542</v>
      </c>
      <c r="AH58" s="98">
        <v>2756</v>
      </c>
      <c r="AI58" s="98">
        <v>3421</v>
      </c>
      <c r="AJ58" s="98">
        <v>3609</v>
      </c>
      <c r="AK58" s="98">
        <v>3437</v>
      </c>
      <c r="AL58" s="98">
        <v>4291</v>
      </c>
      <c r="AM58" s="98">
        <v>4869</v>
      </c>
      <c r="AN58" s="1">
        <v>5286</v>
      </c>
      <c r="AO58" s="1">
        <v>5692</v>
      </c>
      <c r="BY58" s="98">
        <v>1455</v>
      </c>
      <c r="BZ58" s="98">
        <v>1801</v>
      </c>
      <c r="CA58" s="98">
        <v>2163</v>
      </c>
      <c r="CB58" s="98">
        <v>2346</v>
      </c>
      <c r="CC58" s="98">
        <v>2913</v>
      </c>
      <c r="CD58" s="98">
        <v>3074</v>
      </c>
      <c r="CE58" s="98">
        <v>2926</v>
      </c>
      <c r="CF58" s="98">
        <v>3655</v>
      </c>
      <c r="CG58" s="98">
        <v>4147</v>
      </c>
      <c r="CH58" s="1">
        <v>4504</v>
      </c>
      <c r="CI58" s="1">
        <v>4850</v>
      </c>
      <c r="CK58" s="98">
        <v>1359</v>
      </c>
      <c r="CL58" s="98">
        <v>1683</v>
      </c>
      <c r="CM58" s="98">
        <v>2021</v>
      </c>
      <c r="CN58" s="98">
        <v>2192</v>
      </c>
      <c r="CO58" s="98">
        <v>2722</v>
      </c>
      <c r="CP58" s="98">
        <v>2872</v>
      </c>
      <c r="CQ58" s="98">
        <v>2734</v>
      </c>
      <c r="CR58" s="98">
        <v>3415</v>
      </c>
      <c r="CS58" s="98">
        <v>3875</v>
      </c>
      <c r="CT58" s="1">
        <v>4209</v>
      </c>
      <c r="CU58" s="1">
        <v>4532</v>
      </c>
      <c r="CW58" s="99">
        <f t="shared" si="29"/>
        <v>0.73499188750676037</v>
      </c>
      <c r="CX58" s="99">
        <f t="shared" si="30"/>
        <v>0.73557692307692313</v>
      </c>
      <c r="CY58" s="99">
        <f t="shared" si="31"/>
        <v>0.73624772313296905</v>
      </c>
      <c r="CZ58" s="99">
        <f t="shared" si="32"/>
        <v>0.73631172321128657</v>
      </c>
      <c r="DA58" s="99">
        <f t="shared" si="33"/>
        <v>0.73667117726657649</v>
      </c>
      <c r="DB58" s="99">
        <f t="shared" si="34"/>
        <v>0.73697716191942519</v>
      </c>
      <c r="DC58" s="99">
        <f t="shared" si="35"/>
        <v>0.73653017241379315</v>
      </c>
      <c r="DD58" s="99">
        <f t="shared" si="36"/>
        <v>0.7369443245576176</v>
      </c>
      <c r="DE58" s="99">
        <f t="shared" si="37"/>
        <v>0.7369722327881324</v>
      </c>
      <c r="DF58" s="101">
        <f t="shared" si="43"/>
        <v>394</v>
      </c>
      <c r="DG58" s="101">
        <f t="shared" si="44"/>
        <v>487</v>
      </c>
      <c r="DH58" s="101">
        <f t="shared" si="45"/>
        <v>582</v>
      </c>
      <c r="DI58" s="101">
        <f t="shared" si="46"/>
        <v>631</v>
      </c>
      <c r="DJ58" s="101">
        <f t="shared" si="47"/>
        <v>782</v>
      </c>
      <c r="DK58" s="101">
        <f t="shared" si="48"/>
        <v>823</v>
      </c>
      <c r="DL58" s="101">
        <f t="shared" si="49"/>
        <v>786</v>
      </c>
      <c r="DM58" s="101">
        <f t="shared" si="50"/>
        <v>979</v>
      </c>
      <c r="DN58" s="101">
        <f t="shared" si="51"/>
        <v>1111</v>
      </c>
      <c r="DO58" s="101">
        <f t="shared" si="52"/>
        <v>1205</v>
      </c>
      <c r="DP58" s="101">
        <f t="shared" si="53"/>
        <v>1297</v>
      </c>
    </row>
    <row r="59" spans="1:120" ht="12.75" customHeight="1" x14ac:dyDescent="0.3">
      <c r="A59" s="157"/>
      <c r="B59" s="149"/>
      <c r="C59" s="43">
        <v>34</v>
      </c>
      <c r="D59" s="61">
        <f t="shared" si="39"/>
        <v>2449.7000000000003</v>
      </c>
      <c r="E59" s="61">
        <f t="shared" si="40"/>
        <v>3036.58</v>
      </c>
      <c r="F59" s="61">
        <f t="shared" si="41"/>
        <v>3660.1400000000003</v>
      </c>
      <c r="G59" s="61">
        <f t="shared" si="42"/>
        <v>3967.9900000000002</v>
      </c>
      <c r="H59" s="61">
        <f t="shared" si="42"/>
        <v>4908.5700000000006</v>
      </c>
      <c r="I59" s="61">
        <f t="shared" si="42"/>
        <v>5191.5300000000007</v>
      </c>
      <c r="J59" s="61">
        <f t="shared" si="42"/>
        <v>4942.63</v>
      </c>
      <c r="K59" s="61">
        <f t="shared" si="42"/>
        <v>6166.17</v>
      </c>
      <c r="L59" s="61">
        <f t="shared" si="42"/>
        <v>6999.33</v>
      </c>
      <c r="M59" s="61">
        <f t="shared" si="38"/>
        <v>7607.17</v>
      </c>
      <c r="N59" s="61">
        <f t="shared" si="38"/>
        <v>8205.84</v>
      </c>
      <c r="O59" s="43">
        <v>34</v>
      </c>
      <c r="P59" s="8"/>
      <c r="Q59" s="8"/>
      <c r="R59" s="1"/>
      <c r="S59" s="98">
        <v>1870</v>
      </c>
      <c r="T59" s="98">
        <v>2318</v>
      </c>
      <c r="U59" s="98">
        <v>2794</v>
      </c>
      <c r="V59" s="98">
        <v>3029</v>
      </c>
      <c r="W59" s="98">
        <v>3747</v>
      </c>
      <c r="X59" s="98">
        <v>3963</v>
      </c>
      <c r="Y59" s="98">
        <v>3773</v>
      </c>
      <c r="Z59" s="98">
        <v>4707</v>
      </c>
      <c r="AA59" s="98">
        <v>5343</v>
      </c>
      <c r="AB59" s="1">
        <v>5807</v>
      </c>
      <c r="AC59" s="1">
        <v>6264</v>
      </c>
      <c r="AE59" s="98">
        <v>1732</v>
      </c>
      <c r="AF59" s="98">
        <v>2146</v>
      </c>
      <c r="AG59" s="98">
        <v>2587</v>
      </c>
      <c r="AH59" s="98">
        <v>2805</v>
      </c>
      <c r="AI59" s="98">
        <v>3470</v>
      </c>
      <c r="AJ59" s="98">
        <v>3669</v>
      </c>
      <c r="AK59" s="98">
        <v>3494</v>
      </c>
      <c r="AL59" s="98">
        <v>4358</v>
      </c>
      <c r="AM59" s="98">
        <v>4947</v>
      </c>
      <c r="AN59" s="1">
        <v>5377</v>
      </c>
      <c r="AO59" s="1">
        <v>5800</v>
      </c>
      <c r="BY59" s="98">
        <v>1472</v>
      </c>
      <c r="BZ59" s="98">
        <v>1825</v>
      </c>
      <c r="CA59" s="98">
        <v>2201</v>
      </c>
      <c r="CB59" s="98">
        <v>2388</v>
      </c>
      <c r="CC59" s="98">
        <v>2954</v>
      </c>
      <c r="CD59" s="98">
        <v>3126</v>
      </c>
      <c r="CE59" s="98">
        <v>2974</v>
      </c>
      <c r="CF59" s="98">
        <v>3712</v>
      </c>
      <c r="CG59" s="98">
        <v>4215</v>
      </c>
      <c r="CH59" s="1">
        <v>4581</v>
      </c>
      <c r="CI59" s="1">
        <v>4942</v>
      </c>
      <c r="CK59" s="98">
        <v>1375</v>
      </c>
      <c r="CL59" s="98">
        <v>1705</v>
      </c>
      <c r="CM59" s="98">
        <v>2057</v>
      </c>
      <c r="CN59" s="98">
        <v>2231</v>
      </c>
      <c r="CO59" s="98">
        <v>2760</v>
      </c>
      <c r="CP59" s="98">
        <v>2921</v>
      </c>
      <c r="CQ59" s="98">
        <v>2779</v>
      </c>
      <c r="CR59" s="98">
        <v>3469</v>
      </c>
      <c r="CS59" s="98">
        <v>3939</v>
      </c>
      <c r="CT59" s="1">
        <v>4281</v>
      </c>
      <c r="CU59" s="1">
        <v>4618</v>
      </c>
      <c r="CW59" s="99">
        <f t="shared" si="29"/>
        <v>0.73529411764705888</v>
      </c>
      <c r="CX59" s="99">
        <f t="shared" si="30"/>
        <v>0.73554788610871435</v>
      </c>
      <c r="CY59" s="99">
        <f t="shared" si="31"/>
        <v>0.73622047244094491</v>
      </c>
      <c r="CZ59" s="99">
        <f t="shared" si="32"/>
        <v>0.73654671508748759</v>
      </c>
      <c r="DA59" s="99">
        <f t="shared" si="33"/>
        <v>0.73658927141713371</v>
      </c>
      <c r="DB59" s="99">
        <f t="shared" si="34"/>
        <v>0.73706787787030026</v>
      </c>
      <c r="DC59" s="99">
        <f t="shared" si="35"/>
        <v>0.73654916512059365</v>
      </c>
      <c r="DD59" s="99">
        <f t="shared" si="36"/>
        <v>0.73698746547694927</v>
      </c>
      <c r="DE59" s="99">
        <f t="shared" si="37"/>
        <v>0.73722627737226276</v>
      </c>
      <c r="DF59" s="101">
        <f t="shared" si="43"/>
        <v>398</v>
      </c>
      <c r="DG59" s="101">
        <f t="shared" si="44"/>
        <v>493</v>
      </c>
      <c r="DH59" s="101">
        <f t="shared" si="45"/>
        <v>593</v>
      </c>
      <c r="DI59" s="101">
        <f t="shared" si="46"/>
        <v>641</v>
      </c>
      <c r="DJ59" s="101">
        <f t="shared" si="47"/>
        <v>793</v>
      </c>
      <c r="DK59" s="101">
        <f t="shared" si="48"/>
        <v>837</v>
      </c>
      <c r="DL59" s="101">
        <f t="shared" si="49"/>
        <v>799</v>
      </c>
      <c r="DM59" s="101">
        <f t="shared" si="50"/>
        <v>995</v>
      </c>
      <c r="DN59" s="101">
        <f t="shared" si="51"/>
        <v>1128</v>
      </c>
      <c r="DO59" s="101">
        <f t="shared" si="52"/>
        <v>1226</v>
      </c>
      <c r="DP59" s="101">
        <f t="shared" si="53"/>
        <v>1322</v>
      </c>
    </row>
    <row r="60" spans="1:120" ht="12.75" customHeight="1" x14ac:dyDescent="0.3">
      <c r="A60" s="157"/>
      <c r="B60" s="149"/>
      <c r="C60" s="51">
        <v>35</v>
      </c>
      <c r="D60" s="60">
        <f t="shared" si="39"/>
        <v>2475.9</v>
      </c>
      <c r="E60" s="60">
        <f t="shared" si="40"/>
        <v>3075.88</v>
      </c>
      <c r="F60" s="60">
        <f t="shared" si="41"/>
        <v>3724.33</v>
      </c>
      <c r="G60" s="60">
        <f t="shared" si="42"/>
        <v>4033.4900000000002</v>
      </c>
      <c r="H60" s="60">
        <f t="shared" si="42"/>
        <v>4978</v>
      </c>
      <c r="I60" s="60">
        <f t="shared" si="42"/>
        <v>5274.06</v>
      </c>
      <c r="J60" s="60">
        <f t="shared" si="42"/>
        <v>5022.54</v>
      </c>
      <c r="K60" s="60">
        <f t="shared" si="42"/>
        <v>6259.18</v>
      </c>
      <c r="L60" s="60">
        <f t="shared" si="42"/>
        <v>7114.6100000000006</v>
      </c>
      <c r="M60" s="60">
        <f t="shared" si="38"/>
        <v>7736.8600000000006</v>
      </c>
      <c r="N60" s="60">
        <f t="shared" si="38"/>
        <v>8356.49</v>
      </c>
      <c r="O60" s="51">
        <v>35</v>
      </c>
      <c r="P60" s="8"/>
      <c r="Q60" s="8"/>
      <c r="R60" s="1"/>
      <c r="S60" s="98">
        <v>1890</v>
      </c>
      <c r="T60" s="98">
        <v>2348</v>
      </c>
      <c r="U60" s="98">
        <v>2843</v>
      </c>
      <c r="V60" s="98">
        <v>3079</v>
      </c>
      <c r="W60" s="98">
        <v>3800</v>
      </c>
      <c r="X60" s="98">
        <v>4026</v>
      </c>
      <c r="Y60" s="98">
        <v>3834</v>
      </c>
      <c r="Z60" s="98">
        <v>4778</v>
      </c>
      <c r="AA60" s="98">
        <v>5431</v>
      </c>
      <c r="AB60" s="1">
        <v>5906</v>
      </c>
      <c r="AC60" s="1">
        <v>6379</v>
      </c>
      <c r="AE60" s="98">
        <v>1750</v>
      </c>
      <c r="AF60" s="98">
        <v>2174</v>
      </c>
      <c r="AG60" s="98">
        <v>2632</v>
      </c>
      <c r="AH60" s="98">
        <v>2851</v>
      </c>
      <c r="AI60" s="98">
        <v>3518</v>
      </c>
      <c r="AJ60" s="98">
        <v>3728</v>
      </c>
      <c r="AK60" s="98">
        <v>3550</v>
      </c>
      <c r="AL60" s="98">
        <v>4424</v>
      </c>
      <c r="AM60" s="98">
        <v>5029</v>
      </c>
      <c r="AN60" s="1">
        <v>5468</v>
      </c>
      <c r="AO60" s="1">
        <v>5907</v>
      </c>
      <c r="BY60" s="98">
        <v>1488</v>
      </c>
      <c r="BZ60" s="98">
        <v>1849</v>
      </c>
      <c r="CA60" s="98">
        <v>2240</v>
      </c>
      <c r="CB60" s="98">
        <v>2427</v>
      </c>
      <c r="CC60" s="98">
        <v>2996</v>
      </c>
      <c r="CD60" s="98">
        <v>3176</v>
      </c>
      <c r="CE60" s="98">
        <v>3022</v>
      </c>
      <c r="CF60" s="98">
        <v>3769</v>
      </c>
      <c r="CG60" s="98">
        <v>4284</v>
      </c>
      <c r="CH60" s="1">
        <v>4659</v>
      </c>
      <c r="CI60" s="1">
        <v>5033</v>
      </c>
      <c r="CK60" s="98">
        <v>1390</v>
      </c>
      <c r="CL60" s="98">
        <v>1728</v>
      </c>
      <c r="CM60" s="98">
        <v>2093</v>
      </c>
      <c r="CN60" s="98">
        <v>2268</v>
      </c>
      <c r="CO60" s="98">
        <v>2800</v>
      </c>
      <c r="CP60" s="98">
        <v>2968</v>
      </c>
      <c r="CQ60" s="98">
        <v>2824</v>
      </c>
      <c r="CR60" s="98">
        <v>3522</v>
      </c>
      <c r="CS60" s="98">
        <v>4003</v>
      </c>
      <c r="CT60" s="1">
        <v>4354</v>
      </c>
      <c r="CU60" s="1">
        <v>4703</v>
      </c>
      <c r="CW60" s="99">
        <f t="shared" si="29"/>
        <v>0.73544973544973546</v>
      </c>
      <c r="CX60" s="99">
        <f t="shared" si="30"/>
        <v>0.73594548551959116</v>
      </c>
      <c r="CY60" s="99">
        <f t="shared" si="31"/>
        <v>0.7361941610974323</v>
      </c>
      <c r="CZ60" s="99">
        <f t="shared" si="32"/>
        <v>0.7366027931146476</v>
      </c>
      <c r="DA60" s="99">
        <f t="shared" si="33"/>
        <v>0.73684210526315785</v>
      </c>
      <c r="DB60" s="99">
        <f t="shared" si="34"/>
        <v>0.73720814704421267</v>
      </c>
      <c r="DC60" s="99">
        <f t="shared" si="35"/>
        <v>0.73656755346896197</v>
      </c>
      <c r="DD60" s="99">
        <f t="shared" si="36"/>
        <v>0.73712850565089993</v>
      </c>
      <c r="DE60" s="99">
        <f t="shared" si="37"/>
        <v>0.73706499723807772</v>
      </c>
      <c r="DF60" s="101">
        <f t="shared" si="43"/>
        <v>402</v>
      </c>
      <c r="DG60" s="101">
        <f t="shared" si="44"/>
        <v>499</v>
      </c>
      <c r="DH60" s="101">
        <f t="shared" si="45"/>
        <v>603</v>
      </c>
      <c r="DI60" s="101">
        <f t="shared" si="46"/>
        <v>652</v>
      </c>
      <c r="DJ60" s="101">
        <f t="shared" si="47"/>
        <v>804</v>
      </c>
      <c r="DK60" s="101">
        <f t="shared" si="48"/>
        <v>850</v>
      </c>
      <c r="DL60" s="101">
        <f t="shared" si="49"/>
        <v>812</v>
      </c>
      <c r="DM60" s="101">
        <f t="shared" si="50"/>
        <v>1009</v>
      </c>
      <c r="DN60" s="101">
        <f t="shared" si="51"/>
        <v>1147</v>
      </c>
      <c r="DO60" s="101">
        <f t="shared" si="52"/>
        <v>1247</v>
      </c>
      <c r="DP60" s="101">
        <f t="shared" si="53"/>
        <v>1346</v>
      </c>
    </row>
    <row r="61" spans="1:120" ht="12.75" customHeight="1" x14ac:dyDescent="0.3">
      <c r="A61" s="109"/>
      <c r="B61" s="149"/>
      <c r="C61" s="43">
        <v>40</v>
      </c>
      <c r="D61" s="61">
        <f t="shared" si="39"/>
        <v>2614.7600000000002</v>
      </c>
      <c r="E61" s="61">
        <f t="shared" si="40"/>
        <v>3298.58</v>
      </c>
      <c r="F61" s="61">
        <f t="shared" si="41"/>
        <v>4004.67</v>
      </c>
      <c r="G61" s="61">
        <f t="shared" si="42"/>
        <v>4355.75</v>
      </c>
      <c r="H61" s="61">
        <f t="shared" si="42"/>
        <v>5389.34</v>
      </c>
      <c r="I61" s="61">
        <f t="shared" si="42"/>
        <v>5695.88</v>
      </c>
      <c r="J61" s="61">
        <f t="shared" si="42"/>
        <v>5432.5700000000006</v>
      </c>
      <c r="K61" s="61">
        <f t="shared" si="42"/>
        <v>6812</v>
      </c>
      <c r="L61" s="61">
        <f t="shared" si="42"/>
        <v>7778.7800000000007</v>
      </c>
      <c r="M61" s="61">
        <f t="shared" si="38"/>
        <v>8471.77</v>
      </c>
      <c r="N61" s="61">
        <f t="shared" si="38"/>
        <v>9213.23</v>
      </c>
      <c r="O61" s="43">
        <v>40</v>
      </c>
      <c r="P61" s="8"/>
      <c r="Q61" s="8"/>
      <c r="R61" s="1"/>
      <c r="S61" s="98">
        <v>1996</v>
      </c>
      <c r="T61" s="98">
        <v>2518</v>
      </c>
      <c r="U61" s="98">
        <v>3057</v>
      </c>
      <c r="V61" s="98">
        <v>3325</v>
      </c>
      <c r="W61" s="98">
        <v>4114</v>
      </c>
      <c r="X61" s="98">
        <v>4348</v>
      </c>
      <c r="Y61" s="98">
        <v>4147</v>
      </c>
      <c r="Z61" s="98">
        <v>5200</v>
      </c>
      <c r="AA61" s="98">
        <v>5938</v>
      </c>
      <c r="AB61" s="1">
        <v>6467</v>
      </c>
      <c r="AC61" s="1">
        <v>7033</v>
      </c>
      <c r="AE61" s="98">
        <v>1848</v>
      </c>
      <c r="AF61" s="98">
        <v>2332</v>
      </c>
      <c r="AG61" s="98">
        <v>2830</v>
      </c>
      <c r="AH61" s="98">
        <v>3079</v>
      </c>
      <c r="AI61" s="98">
        <v>3809</v>
      </c>
      <c r="AJ61" s="98">
        <v>4026</v>
      </c>
      <c r="AK61" s="98">
        <v>3840</v>
      </c>
      <c r="AL61" s="98">
        <v>4815</v>
      </c>
      <c r="AM61" s="98">
        <v>5498</v>
      </c>
      <c r="AN61" s="1">
        <v>5988</v>
      </c>
      <c r="AO61" s="1">
        <v>6512</v>
      </c>
      <c r="BY61" s="98">
        <v>1571</v>
      </c>
      <c r="BZ61" s="98">
        <v>1984</v>
      </c>
      <c r="CA61" s="98">
        <v>2409</v>
      </c>
      <c r="CB61" s="98">
        <v>2622</v>
      </c>
      <c r="CC61" s="98">
        <v>3244</v>
      </c>
      <c r="CD61" s="98">
        <v>3431</v>
      </c>
      <c r="CE61" s="98">
        <v>3269</v>
      </c>
      <c r="CF61" s="98">
        <v>4102</v>
      </c>
      <c r="CG61" s="98">
        <v>4685</v>
      </c>
      <c r="CH61" s="1">
        <v>5103</v>
      </c>
      <c r="CI61" s="1">
        <v>5550</v>
      </c>
      <c r="CK61" s="98">
        <v>1468</v>
      </c>
      <c r="CL61" s="98">
        <v>1854</v>
      </c>
      <c r="CM61" s="98">
        <v>2251</v>
      </c>
      <c r="CN61" s="98">
        <v>2450</v>
      </c>
      <c r="CO61" s="98">
        <v>3031</v>
      </c>
      <c r="CP61" s="98">
        <v>3206</v>
      </c>
      <c r="CQ61" s="98">
        <v>3055</v>
      </c>
      <c r="CR61" s="98">
        <v>3833</v>
      </c>
      <c r="CS61" s="98">
        <v>4378</v>
      </c>
      <c r="CT61" s="1">
        <v>4769</v>
      </c>
      <c r="CU61" s="1">
        <v>5186</v>
      </c>
      <c r="CW61" s="99">
        <f t="shared" si="29"/>
        <v>0.73547094188376749</v>
      </c>
      <c r="CX61" s="99">
        <f t="shared" si="30"/>
        <v>0.73629864972200154</v>
      </c>
      <c r="CY61" s="99">
        <f t="shared" si="31"/>
        <v>0.73634281975793259</v>
      </c>
      <c r="CZ61" s="99">
        <f t="shared" si="32"/>
        <v>0.73684210526315785</v>
      </c>
      <c r="DA61" s="99">
        <f t="shared" si="33"/>
        <v>0.73675255226057368</v>
      </c>
      <c r="DB61" s="99">
        <f t="shared" si="34"/>
        <v>0.73735050597976082</v>
      </c>
      <c r="DC61" s="99">
        <f t="shared" si="35"/>
        <v>0.73667711598746077</v>
      </c>
      <c r="DD61" s="99">
        <f t="shared" si="36"/>
        <v>0.73711538461538462</v>
      </c>
      <c r="DE61" s="99">
        <f t="shared" si="37"/>
        <v>0.73728528123947457</v>
      </c>
      <c r="DF61" s="101">
        <f t="shared" si="43"/>
        <v>425</v>
      </c>
      <c r="DG61" s="101">
        <f t="shared" si="44"/>
        <v>534</v>
      </c>
      <c r="DH61" s="101">
        <f t="shared" si="45"/>
        <v>648</v>
      </c>
      <c r="DI61" s="101">
        <f t="shared" si="46"/>
        <v>703</v>
      </c>
      <c r="DJ61" s="101">
        <f t="shared" si="47"/>
        <v>870</v>
      </c>
      <c r="DK61" s="101">
        <f t="shared" si="48"/>
        <v>917</v>
      </c>
      <c r="DL61" s="101">
        <f t="shared" si="49"/>
        <v>878</v>
      </c>
      <c r="DM61" s="101">
        <f t="shared" si="50"/>
        <v>1098</v>
      </c>
      <c r="DN61" s="101">
        <f t="shared" si="51"/>
        <v>1253</v>
      </c>
      <c r="DO61" s="101">
        <f t="shared" si="52"/>
        <v>1364</v>
      </c>
      <c r="DP61" s="101">
        <f t="shared" si="53"/>
        <v>1483</v>
      </c>
    </row>
    <row r="62" spans="1:120" ht="12.75" customHeight="1" x14ac:dyDescent="0.3">
      <c r="A62" s="109"/>
      <c r="B62" s="149"/>
      <c r="C62" s="51">
        <v>45</v>
      </c>
      <c r="D62" s="60">
        <f t="shared" si="39"/>
        <v>2731.35</v>
      </c>
      <c r="E62" s="60">
        <f t="shared" si="40"/>
        <v>3493.77</v>
      </c>
      <c r="F62" s="60">
        <f t="shared" si="41"/>
        <v>4245.71</v>
      </c>
      <c r="G62" s="60">
        <f t="shared" si="42"/>
        <v>4642.6400000000003</v>
      </c>
      <c r="H62" s="60">
        <f t="shared" si="42"/>
        <v>5752.21</v>
      </c>
      <c r="I62" s="60">
        <f t="shared" si="42"/>
        <v>6069.2300000000005</v>
      </c>
      <c r="J62" s="60">
        <f t="shared" si="42"/>
        <v>5795.4400000000005</v>
      </c>
      <c r="K62" s="60">
        <f t="shared" si="42"/>
        <v>7299.3200000000006</v>
      </c>
      <c r="L62" s="60">
        <f t="shared" si="42"/>
        <v>8373.52</v>
      </c>
      <c r="M62" s="60">
        <f t="shared" si="38"/>
        <v>9129.3900000000012</v>
      </c>
      <c r="N62" s="60">
        <f t="shared" si="38"/>
        <v>9991.3700000000008</v>
      </c>
      <c r="O62" s="51">
        <v>45</v>
      </c>
      <c r="P62" s="8"/>
      <c r="Q62" s="8"/>
      <c r="R62" s="1"/>
      <c r="S62" s="98">
        <v>2085</v>
      </c>
      <c r="T62" s="98">
        <v>2667</v>
      </c>
      <c r="U62" s="98">
        <v>3241</v>
      </c>
      <c r="V62" s="98">
        <v>3544</v>
      </c>
      <c r="W62" s="98">
        <v>4391</v>
      </c>
      <c r="X62" s="98">
        <v>4633</v>
      </c>
      <c r="Y62" s="98">
        <v>4424</v>
      </c>
      <c r="Z62" s="98">
        <v>5572</v>
      </c>
      <c r="AA62" s="98">
        <v>6392</v>
      </c>
      <c r="AB62" s="1">
        <v>6969</v>
      </c>
      <c r="AC62" s="1">
        <v>7627</v>
      </c>
      <c r="AE62" s="98">
        <v>1930</v>
      </c>
      <c r="AF62" s="98">
        <v>2470</v>
      </c>
      <c r="AG62" s="98">
        <v>3001</v>
      </c>
      <c r="AH62" s="98">
        <v>3282</v>
      </c>
      <c r="AI62" s="98">
        <v>4066</v>
      </c>
      <c r="AJ62" s="98">
        <v>4290</v>
      </c>
      <c r="AK62" s="98">
        <v>4096</v>
      </c>
      <c r="AL62" s="98">
        <v>5160</v>
      </c>
      <c r="AM62" s="98">
        <v>5918</v>
      </c>
      <c r="AN62" s="1">
        <v>6453</v>
      </c>
      <c r="AO62" s="1">
        <v>7062</v>
      </c>
      <c r="BY62" s="98">
        <v>1641</v>
      </c>
      <c r="BZ62" s="98">
        <v>2101</v>
      </c>
      <c r="CA62" s="98">
        <v>2555</v>
      </c>
      <c r="CB62" s="98">
        <v>2795</v>
      </c>
      <c r="CC62" s="98">
        <v>3463</v>
      </c>
      <c r="CD62" s="98">
        <v>3656</v>
      </c>
      <c r="CE62" s="98">
        <v>3488</v>
      </c>
      <c r="CF62" s="98">
        <v>4396</v>
      </c>
      <c r="CG62" s="98">
        <v>5043</v>
      </c>
      <c r="CH62" s="1">
        <v>5500</v>
      </c>
      <c r="CI62" s="1">
        <v>6019</v>
      </c>
      <c r="CK62" s="98">
        <v>1533</v>
      </c>
      <c r="CL62" s="98">
        <v>1963</v>
      </c>
      <c r="CM62" s="98">
        <v>2387</v>
      </c>
      <c r="CN62" s="98">
        <v>2612</v>
      </c>
      <c r="CO62" s="98">
        <v>3236</v>
      </c>
      <c r="CP62" s="98">
        <v>3416</v>
      </c>
      <c r="CQ62" s="98">
        <v>3259</v>
      </c>
      <c r="CR62" s="98">
        <v>4108</v>
      </c>
      <c r="CS62" s="98">
        <v>4713</v>
      </c>
      <c r="CT62" s="1">
        <v>5140</v>
      </c>
      <c r="CU62" s="1">
        <v>5625</v>
      </c>
      <c r="CW62" s="99">
        <f t="shared" si="29"/>
        <v>0.73525179856115108</v>
      </c>
      <c r="CX62" s="99">
        <f t="shared" si="30"/>
        <v>0.73603299587551552</v>
      </c>
      <c r="CY62" s="99">
        <f t="shared" si="31"/>
        <v>0.73650107991360692</v>
      </c>
      <c r="CZ62" s="99">
        <f t="shared" si="32"/>
        <v>0.73702031602708806</v>
      </c>
      <c r="DA62" s="99">
        <f t="shared" si="33"/>
        <v>0.73696196766112498</v>
      </c>
      <c r="DB62" s="99">
        <f t="shared" si="34"/>
        <v>0.73731923159939561</v>
      </c>
      <c r="DC62" s="99">
        <f t="shared" si="35"/>
        <v>0.73666365280289325</v>
      </c>
      <c r="DD62" s="99">
        <f t="shared" si="36"/>
        <v>0.73725771715721466</v>
      </c>
      <c r="DE62" s="99">
        <f t="shared" si="37"/>
        <v>0.73732790988735919</v>
      </c>
      <c r="DF62" s="101">
        <f t="shared" si="43"/>
        <v>444</v>
      </c>
      <c r="DG62" s="101">
        <f t="shared" si="44"/>
        <v>566</v>
      </c>
      <c r="DH62" s="101">
        <f t="shared" si="45"/>
        <v>686</v>
      </c>
      <c r="DI62" s="101">
        <f t="shared" si="46"/>
        <v>749</v>
      </c>
      <c r="DJ62" s="101">
        <f t="shared" si="47"/>
        <v>928</v>
      </c>
      <c r="DK62" s="101">
        <f t="shared" si="48"/>
        <v>977</v>
      </c>
      <c r="DL62" s="101">
        <f t="shared" si="49"/>
        <v>936</v>
      </c>
      <c r="DM62" s="101">
        <f t="shared" si="50"/>
        <v>1176</v>
      </c>
      <c r="DN62" s="101">
        <f t="shared" si="51"/>
        <v>1349</v>
      </c>
      <c r="DO62" s="101">
        <f t="shared" si="52"/>
        <v>1469</v>
      </c>
      <c r="DP62" s="101">
        <f t="shared" si="53"/>
        <v>1608</v>
      </c>
    </row>
    <row r="63" spans="1:120" ht="12.75" customHeight="1" x14ac:dyDescent="0.3">
      <c r="A63" s="109"/>
      <c r="B63" s="149"/>
      <c r="C63" s="43">
        <v>50</v>
      </c>
      <c r="D63" s="61">
        <f t="shared" si="39"/>
        <v>2847.94</v>
      </c>
      <c r="E63" s="61">
        <f t="shared" si="40"/>
        <v>3688.96</v>
      </c>
      <c r="F63" s="61">
        <f t="shared" si="41"/>
        <v>4488.0600000000004</v>
      </c>
      <c r="G63" s="61">
        <f t="shared" si="42"/>
        <v>4928.22</v>
      </c>
      <c r="H63" s="61">
        <f t="shared" si="42"/>
        <v>6101.9800000000005</v>
      </c>
      <c r="I63" s="61">
        <f t="shared" si="42"/>
        <v>6442.58</v>
      </c>
      <c r="J63" s="61">
        <f t="shared" si="42"/>
        <v>6155.6900000000005</v>
      </c>
      <c r="K63" s="61">
        <f t="shared" si="42"/>
        <v>7785.33</v>
      </c>
      <c r="L63" s="61">
        <f t="shared" si="42"/>
        <v>8970.880000000001</v>
      </c>
      <c r="M63" s="61">
        <f t="shared" si="38"/>
        <v>9792.25</v>
      </c>
      <c r="N63" s="61">
        <f t="shared" si="38"/>
        <v>10770.82</v>
      </c>
      <c r="O63" s="43">
        <v>50</v>
      </c>
      <c r="P63" s="8"/>
      <c r="Q63" s="8"/>
      <c r="R63" s="1"/>
      <c r="S63" s="98">
        <v>2174</v>
      </c>
      <c r="T63" s="98">
        <v>2816</v>
      </c>
      <c r="U63" s="98">
        <v>3426</v>
      </c>
      <c r="V63" s="98">
        <v>3762</v>
      </c>
      <c r="W63" s="98">
        <v>4658</v>
      </c>
      <c r="X63" s="98">
        <v>4918</v>
      </c>
      <c r="Y63" s="98">
        <v>4699</v>
      </c>
      <c r="Z63" s="98">
        <v>5943</v>
      </c>
      <c r="AA63" s="98">
        <v>6848</v>
      </c>
      <c r="AB63" s="1">
        <v>7475</v>
      </c>
      <c r="AC63" s="1">
        <v>8222</v>
      </c>
      <c r="AE63" s="98">
        <v>2013</v>
      </c>
      <c r="AF63" s="98">
        <v>2608</v>
      </c>
      <c r="AG63" s="98">
        <v>3173</v>
      </c>
      <c r="AH63" s="98">
        <v>3483</v>
      </c>
      <c r="AI63" s="98">
        <v>4313</v>
      </c>
      <c r="AJ63" s="98">
        <v>4554</v>
      </c>
      <c r="AK63" s="98">
        <v>4351</v>
      </c>
      <c r="AL63" s="98">
        <v>5503</v>
      </c>
      <c r="AM63" s="98">
        <v>6341</v>
      </c>
      <c r="AN63" s="1">
        <v>6922</v>
      </c>
      <c r="AO63" s="1">
        <v>7613</v>
      </c>
      <c r="BY63" s="98">
        <v>1711</v>
      </c>
      <c r="BZ63" s="98">
        <v>2219</v>
      </c>
      <c r="CA63" s="98">
        <v>2701</v>
      </c>
      <c r="CB63" s="98">
        <v>2967</v>
      </c>
      <c r="CC63" s="98">
        <v>3674</v>
      </c>
      <c r="CD63" s="98">
        <v>3881</v>
      </c>
      <c r="CE63" s="98">
        <v>3706</v>
      </c>
      <c r="CF63" s="98">
        <v>4689</v>
      </c>
      <c r="CG63" s="98">
        <v>5404</v>
      </c>
      <c r="CH63" s="1">
        <v>5899</v>
      </c>
      <c r="CI63" s="1">
        <v>6489</v>
      </c>
      <c r="CK63" s="98">
        <v>1599</v>
      </c>
      <c r="CL63" s="98">
        <v>2073</v>
      </c>
      <c r="CM63" s="98">
        <v>2524</v>
      </c>
      <c r="CN63" s="98">
        <v>2772</v>
      </c>
      <c r="CO63" s="98">
        <v>3433</v>
      </c>
      <c r="CP63" s="98">
        <v>3627</v>
      </c>
      <c r="CQ63" s="98">
        <v>3463</v>
      </c>
      <c r="CR63" s="98">
        <v>4382</v>
      </c>
      <c r="CS63" s="98">
        <v>5050</v>
      </c>
      <c r="CT63" s="1">
        <v>5513</v>
      </c>
      <c r="CU63" s="1">
        <v>6064</v>
      </c>
      <c r="CW63" s="99">
        <f t="shared" si="29"/>
        <v>0.73551057957681698</v>
      </c>
      <c r="CX63" s="99">
        <f t="shared" si="30"/>
        <v>0.73615056818181823</v>
      </c>
      <c r="CY63" s="99">
        <f t="shared" si="31"/>
        <v>0.7367192060712201</v>
      </c>
      <c r="CZ63" s="99">
        <f t="shared" si="32"/>
        <v>0.73684210526315785</v>
      </c>
      <c r="DA63" s="99">
        <f t="shared" si="33"/>
        <v>0.73701159295835117</v>
      </c>
      <c r="DB63" s="99">
        <f t="shared" si="34"/>
        <v>0.73749491663277755</v>
      </c>
      <c r="DC63" s="99">
        <f t="shared" si="35"/>
        <v>0.73696531176846136</v>
      </c>
      <c r="DD63" s="99">
        <f t="shared" si="36"/>
        <v>0.73733804475853948</v>
      </c>
      <c r="DE63" s="99">
        <f t="shared" si="37"/>
        <v>0.73744158878504673</v>
      </c>
      <c r="DF63" s="101">
        <f t="shared" si="43"/>
        <v>463</v>
      </c>
      <c r="DG63" s="101">
        <f t="shared" si="44"/>
        <v>597</v>
      </c>
      <c r="DH63" s="101">
        <f t="shared" si="45"/>
        <v>725</v>
      </c>
      <c r="DI63" s="101">
        <f t="shared" si="46"/>
        <v>795</v>
      </c>
      <c r="DJ63" s="101">
        <f t="shared" si="47"/>
        <v>984</v>
      </c>
      <c r="DK63" s="101">
        <f t="shared" si="48"/>
        <v>1037</v>
      </c>
      <c r="DL63" s="101">
        <f t="shared" si="49"/>
        <v>993</v>
      </c>
      <c r="DM63" s="101">
        <f t="shared" si="50"/>
        <v>1254</v>
      </c>
      <c r="DN63" s="101">
        <f t="shared" si="51"/>
        <v>1444</v>
      </c>
      <c r="DO63" s="101">
        <f t="shared" si="52"/>
        <v>1576</v>
      </c>
      <c r="DP63" s="101">
        <f t="shared" si="53"/>
        <v>1733</v>
      </c>
    </row>
    <row r="64" spans="1:120" ht="12.75" customHeight="1" x14ac:dyDescent="0.3">
      <c r="A64" s="109"/>
      <c r="B64" s="149"/>
      <c r="C64" s="51">
        <v>55</v>
      </c>
      <c r="D64" s="60">
        <f t="shared" si="39"/>
        <v>2964.53</v>
      </c>
      <c r="E64" s="60">
        <f t="shared" si="40"/>
        <v>3882.84</v>
      </c>
      <c r="F64" s="60">
        <f t="shared" si="41"/>
        <v>4731.72</v>
      </c>
      <c r="G64" s="60">
        <f t="shared" si="42"/>
        <v>5213.8</v>
      </c>
      <c r="H64" s="60">
        <f t="shared" si="42"/>
        <v>6453.06</v>
      </c>
      <c r="I64" s="60">
        <f t="shared" si="42"/>
        <v>6815.93</v>
      </c>
      <c r="J64" s="60">
        <f t="shared" si="42"/>
        <v>6529.04</v>
      </c>
      <c r="K64" s="60">
        <f t="shared" si="42"/>
        <v>8272.65</v>
      </c>
      <c r="L64" s="60">
        <f t="shared" si="42"/>
        <v>9568.24</v>
      </c>
      <c r="M64" s="60">
        <f t="shared" si="38"/>
        <v>10456.42</v>
      </c>
      <c r="N64" s="60">
        <f t="shared" si="38"/>
        <v>11548.960000000001</v>
      </c>
      <c r="O64" s="51">
        <v>55</v>
      </c>
      <c r="P64" s="8"/>
      <c r="Q64" s="8"/>
      <c r="R64" s="1"/>
      <c r="S64" s="98">
        <v>2263</v>
      </c>
      <c r="T64" s="98">
        <v>2964</v>
      </c>
      <c r="U64" s="98">
        <v>3612</v>
      </c>
      <c r="V64" s="98">
        <v>3980</v>
      </c>
      <c r="W64" s="98">
        <v>4926</v>
      </c>
      <c r="X64" s="98">
        <v>5203</v>
      </c>
      <c r="Y64" s="98">
        <v>4984</v>
      </c>
      <c r="Z64" s="98">
        <v>6315</v>
      </c>
      <c r="AA64" s="98">
        <v>7304</v>
      </c>
      <c r="AB64" s="1">
        <v>7982</v>
      </c>
      <c r="AC64" s="1">
        <v>8816</v>
      </c>
      <c r="AE64" s="98">
        <v>2095</v>
      </c>
      <c r="AF64" s="98">
        <v>2745</v>
      </c>
      <c r="AG64" s="98">
        <v>3344</v>
      </c>
      <c r="AH64" s="98">
        <v>3685</v>
      </c>
      <c r="AI64" s="98">
        <v>4561</v>
      </c>
      <c r="AJ64" s="98">
        <v>4817</v>
      </c>
      <c r="AK64" s="98">
        <v>4614</v>
      </c>
      <c r="AL64" s="98">
        <v>5848</v>
      </c>
      <c r="AM64" s="98">
        <v>6763</v>
      </c>
      <c r="AN64" s="1">
        <v>7390</v>
      </c>
      <c r="AO64" s="1">
        <v>8163</v>
      </c>
      <c r="BY64" s="98">
        <v>1782</v>
      </c>
      <c r="BZ64" s="98">
        <v>2336</v>
      </c>
      <c r="CA64" s="98">
        <v>2848</v>
      </c>
      <c r="CB64" s="98">
        <v>3139</v>
      </c>
      <c r="CC64" s="98">
        <v>3886</v>
      </c>
      <c r="CD64" s="98">
        <v>4106</v>
      </c>
      <c r="CE64" s="98">
        <v>3931</v>
      </c>
      <c r="CF64" s="98">
        <v>4983</v>
      </c>
      <c r="CG64" s="98">
        <v>5764</v>
      </c>
      <c r="CH64" s="1">
        <v>6299</v>
      </c>
      <c r="CI64" s="1">
        <v>6958</v>
      </c>
      <c r="CK64" s="98">
        <v>1665</v>
      </c>
      <c r="CL64" s="98">
        <v>2183</v>
      </c>
      <c r="CM64" s="98">
        <v>2661</v>
      </c>
      <c r="CN64" s="98">
        <v>2933</v>
      </c>
      <c r="CO64" s="98">
        <v>3631</v>
      </c>
      <c r="CP64" s="98">
        <v>3837</v>
      </c>
      <c r="CQ64" s="98">
        <v>3673</v>
      </c>
      <c r="CR64" s="98">
        <v>4657</v>
      </c>
      <c r="CS64" s="98">
        <v>5386</v>
      </c>
      <c r="CT64" s="1">
        <v>5886</v>
      </c>
      <c r="CU64" s="1">
        <v>6502</v>
      </c>
      <c r="CW64" s="99">
        <f t="shared" si="29"/>
        <v>0.73574900574458679</v>
      </c>
      <c r="CX64" s="99">
        <f t="shared" si="30"/>
        <v>0.73650472334682859</v>
      </c>
      <c r="CY64" s="99">
        <f t="shared" si="31"/>
        <v>0.73671096345514953</v>
      </c>
      <c r="CZ64" s="99">
        <f t="shared" si="32"/>
        <v>0.73693467336683416</v>
      </c>
      <c r="DA64" s="99">
        <f t="shared" si="33"/>
        <v>0.73710921640276084</v>
      </c>
      <c r="DB64" s="99">
        <f t="shared" si="34"/>
        <v>0.73745915817797425</v>
      </c>
      <c r="DC64" s="99">
        <f t="shared" si="35"/>
        <v>0.7369582664526485</v>
      </c>
      <c r="DD64" s="99">
        <f t="shared" si="36"/>
        <v>0.73745051464766431</v>
      </c>
      <c r="DE64" s="99">
        <f t="shared" si="37"/>
        <v>0.73740416210295734</v>
      </c>
      <c r="DF64" s="101">
        <f t="shared" si="43"/>
        <v>481</v>
      </c>
      <c r="DG64" s="101">
        <f t="shared" si="44"/>
        <v>628</v>
      </c>
      <c r="DH64" s="101">
        <f t="shared" si="45"/>
        <v>764</v>
      </c>
      <c r="DI64" s="101">
        <f t="shared" si="46"/>
        <v>841</v>
      </c>
      <c r="DJ64" s="101">
        <f t="shared" si="47"/>
        <v>1040</v>
      </c>
      <c r="DK64" s="101">
        <f t="shared" si="48"/>
        <v>1097</v>
      </c>
      <c r="DL64" s="101">
        <f t="shared" si="49"/>
        <v>1053</v>
      </c>
      <c r="DM64" s="101">
        <f t="shared" si="50"/>
        <v>1332</v>
      </c>
      <c r="DN64" s="101">
        <f t="shared" si="51"/>
        <v>1540</v>
      </c>
      <c r="DO64" s="101">
        <f t="shared" si="52"/>
        <v>1683</v>
      </c>
      <c r="DP64" s="101">
        <f t="shared" si="53"/>
        <v>1858</v>
      </c>
    </row>
    <row r="65" spans="1:120" ht="12.75" customHeight="1" x14ac:dyDescent="0.3">
      <c r="A65" s="109"/>
      <c r="B65" s="149"/>
      <c r="C65" s="43">
        <v>60</v>
      </c>
      <c r="D65" s="61">
        <f t="shared" si="39"/>
        <v>3078.5</v>
      </c>
      <c r="E65" s="61">
        <f t="shared" si="40"/>
        <v>4078.03</v>
      </c>
      <c r="F65" s="61">
        <f t="shared" si="41"/>
        <v>4974.0700000000006</v>
      </c>
      <c r="G65" s="61">
        <f t="shared" si="42"/>
        <v>5499.38</v>
      </c>
      <c r="H65" s="61">
        <f t="shared" si="42"/>
        <v>6812</v>
      </c>
      <c r="I65" s="61">
        <f t="shared" si="42"/>
        <v>7187.97</v>
      </c>
      <c r="J65" s="61">
        <f t="shared" si="42"/>
        <v>6901.08</v>
      </c>
      <c r="K65" s="61">
        <f t="shared" si="42"/>
        <v>8759.9700000000012</v>
      </c>
      <c r="L65" s="61">
        <f t="shared" si="42"/>
        <v>10165.6</v>
      </c>
      <c r="M65" s="61">
        <f t="shared" si="38"/>
        <v>11093.08</v>
      </c>
      <c r="N65" s="61">
        <f t="shared" si="38"/>
        <v>12325.79</v>
      </c>
      <c r="O65" s="43">
        <v>60</v>
      </c>
      <c r="P65" s="8"/>
      <c r="Q65" s="8"/>
      <c r="R65" s="1"/>
      <c r="S65" s="98">
        <v>2350</v>
      </c>
      <c r="T65" s="98">
        <v>3113</v>
      </c>
      <c r="U65" s="98">
        <v>3797</v>
      </c>
      <c r="V65" s="98">
        <v>4198</v>
      </c>
      <c r="W65" s="98">
        <v>5200</v>
      </c>
      <c r="X65" s="98">
        <v>5487</v>
      </c>
      <c r="Y65" s="98">
        <v>5268</v>
      </c>
      <c r="Z65" s="98">
        <v>6687</v>
      </c>
      <c r="AA65" s="98">
        <v>7760</v>
      </c>
      <c r="AB65" s="1">
        <v>8468</v>
      </c>
      <c r="AC65" s="1">
        <v>9409</v>
      </c>
      <c r="AE65" s="98">
        <v>2176</v>
      </c>
      <c r="AF65" s="98">
        <v>2883</v>
      </c>
      <c r="AG65" s="98">
        <v>3516</v>
      </c>
      <c r="AH65" s="98">
        <v>3887</v>
      </c>
      <c r="AI65" s="98">
        <v>4815</v>
      </c>
      <c r="AJ65" s="98">
        <v>5081</v>
      </c>
      <c r="AK65" s="98">
        <v>4878</v>
      </c>
      <c r="AL65" s="98">
        <v>6192</v>
      </c>
      <c r="AM65" s="98">
        <v>7185</v>
      </c>
      <c r="AN65" s="1">
        <v>7840</v>
      </c>
      <c r="AO65" s="1">
        <v>8712</v>
      </c>
      <c r="BY65" s="98">
        <v>1851</v>
      </c>
      <c r="BZ65" s="98">
        <v>2454</v>
      </c>
      <c r="CA65" s="98">
        <v>2994</v>
      </c>
      <c r="CB65" s="98">
        <v>3312</v>
      </c>
      <c r="CC65" s="98">
        <v>4102</v>
      </c>
      <c r="CD65" s="98">
        <v>4331</v>
      </c>
      <c r="CE65" s="98">
        <v>4155</v>
      </c>
      <c r="CF65" s="98">
        <v>5277</v>
      </c>
      <c r="CG65" s="98">
        <v>6124</v>
      </c>
      <c r="CH65" s="1">
        <v>6683</v>
      </c>
      <c r="CI65" s="1">
        <v>7426</v>
      </c>
      <c r="CK65" s="98">
        <v>1729</v>
      </c>
      <c r="CL65" s="98">
        <v>2293</v>
      </c>
      <c r="CM65" s="98">
        <v>2798</v>
      </c>
      <c r="CN65" s="98">
        <v>3095</v>
      </c>
      <c r="CO65" s="98">
        <v>3833</v>
      </c>
      <c r="CP65" s="98">
        <v>4047</v>
      </c>
      <c r="CQ65" s="98">
        <v>3883</v>
      </c>
      <c r="CR65" s="98">
        <v>4931</v>
      </c>
      <c r="CS65" s="98">
        <v>5723</v>
      </c>
      <c r="CT65" s="1">
        <v>6245</v>
      </c>
      <c r="CU65" s="1">
        <v>6940</v>
      </c>
      <c r="CW65" s="99">
        <f t="shared" si="29"/>
        <v>0.73574468085106381</v>
      </c>
      <c r="CX65" s="99">
        <f t="shared" si="30"/>
        <v>0.73658849983938324</v>
      </c>
      <c r="CY65" s="99">
        <f t="shared" si="31"/>
        <v>0.7368975506979194</v>
      </c>
      <c r="CZ65" s="99">
        <f t="shared" si="32"/>
        <v>0.7372558361124345</v>
      </c>
      <c r="DA65" s="99">
        <f t="shared" si="33"/>
        <v>0.73711538461538462</v>
      </c>
      <c r="DB65" s="99">
        <f t="shared" si="34"/>
        <v>0.73756150902132311</v>
      </c>
      <c r="DC65" s="99">
        <f t="shared" si="35"/>
        <v>0.73709187547456345</v>
      </c>
      <c r="DD65" s="99">
        <f t="shared" si="36"/>
        <v>0.73740092717212502</v>
      </c>
      <c r="DE65" s="99">
        <f t="shared" si="37"/>
        <v>0.73750000000000004</v>
      </c>
      <c r="DF65" s="101">
        <f t="shared" si="43"/>
        <v>499</v>
      </c>
      <c r="DG65" s="101">
        <f t="shared" si="44"/>
        <v>659</v>
      </c>
      <c r="DH65" s="101">
        <f t="shared" si="45"/>
        <v>803</v>
      </c>
      <c r="DI65" s="101">
        <f t="shared" si="46"/>
        <v>886</v>
      </c>
      <c r="DJ65" s="101">
        <f t="shared" si="47"/>
        <v>1098</v>
      </c>
      <c r="DK65" s="101">
        <f t="shared" si="48"/>
        <v>1156</v>
      </c>
      <c r="DL65" s="101">
        <f t="shared" si="49"/>
        <v>1113</v>
      </c>
      <c r="DM65" s="101">
        <f t="shared" si="50"/>
        <v>1410</v>
      </c>
      <c r="DN65" s="101">
        <f t="shared" si="51"/>
        <v>1636</v>
      </c>
      <c r="DO65" s="101">
        <f t="shared" si="52"/>
        <v>1785</v>
      </c>
      <c r="DP65" s="101">
        <f t="shared" si="53"/>
        <v>1983</v>
      </c>
    </row>
    <row r="66" spans="1:120" ht="12.75" customHeight="1" x14ac:dyDescent="0.3">
      <c r="A66" s="109"/>
      <c r="B66" s="149"/>
      <c r="C66" s="51">
        <v>65</v>
      </c>
      <c r="D66" s="60">
        <f t="shared" si="39"/>
        <v>3195.09</v>
      </c>
      <c r="E66" s="60">
        <f t="shared" si="40"/>
        <v>4277.1500000000005</v>
      </c>
      <c r="F66" s="60">
        <f t="shared" si="41"/>
        <v>5217.7300000000005</v>
      </c>
      <c r="G66" s="60">
        <f t="shared" si="42"/>
        <v>5783.6500000000005</v>
      </c>
      <c r="H66" s="60">
        <f t="shared" si="42"/>
        <v>7163.08</v>
      </c>
      <c r="I66" s="60">
        <f t="shared" si="42"/>
        <v>7561.3200000000006</v>
      </c>
      <c r="J66" s="60">
        <f t="shared" si="42"/>
        <v>7275.7400000000007</v>
      </c>
      <c r="K66" s="60">
        <f t="shared" si="42"/>
        <v>9248.6</v>
      </c>
      <c r="L66" s="60">
        <f t="shared" si="42"/>
        <v>10762.960000000001</v>
      </c>
      <c r="M66" s="60">
        <f t="shared" si="38"/>
        <v>11731.050000000001</v>
      </c>
      <c r="N66" s="60">
        <f t="shared" si="38"/>
        <v>13105.24</v>
      </c>
      <c r="O66" s="51">
        <v>65</v>
      </c>
      <c r="P66" s="8"/>
      <c r="Q66" s="8"/>
      <c r="R66" s="1"/>
      <c r="S66" s="98">
        <v>2439</v>
      </c>
      <c r="T66" s="98">
        <v>3265</v>
      </c>
      <c r="U66" s="98">
        <v>3983</v>
      </c>
      <c r="V66" s="98">
        <v>4415</v>
      </c>
      <c r="W66" s="98">
        <v>5468</v>
      </c>
      <c r="X66" s="98">
        <v>5772</v>
      </c>
      <c r="Y66" s="98">
        <v>5554</v>
      </c>
      <c r="Z66" s="98">
        <v>7060</v>
      </c>
      <c r="AA66" s="98">
        <v>8216</v>
      </c>
      <c r="AB66" s="1">
        <v>8955</v>
      </c>
      <c r="AC66" s="1">
        <v>10004</v>
      </c>
      <c r="AE66" s="98">
        <v>2259</v>
      </c>
      <c r="AF66" s="98">
        <v>3023</v>
      </c>
      <c r="AG66" s="98">
        <v>3688</v>
      </c>
      <c r="AH66" s="98">
        <v>4088</v>
      </c>
      <c r="AI66" s="98">
        <v>5063</v>
      </c>
      <c r="AJ66" s="98">
        <v>5344</v>
      </c>
      <c r="AK66" s="98">
        <v>5142</v>
      </c>
      <c r="AL66" s="98">
        <v>6537</v>
      </c>
      <c r="AM66" s="98">
        <v>7607</v>
      </c>
      <c r="AN66" s="1">
        <v>8292</v>
      </c>
      <c r="AO66" s="1">
        <v>9263</v>
      </c>
      <c r="BY66" s="98">
        <v>1921</v>
      </c>
      <c r="BZ66" s="98">
        <v>2573</v>
      </c>
      <c r="CA66" s="98">
        <v>3140</v>
      </c>
      <c r="CB66" s="98">
        <v>3483</v>
      </c>
      <c r="CC66" s="98">
        <v>4314</v>
      </c>
      <c r="CD66" s="98">
        <v>4555</v>
      </c>
      <c r="CE66" s="98">
        <v>4381</v>
      </c>
      <c r="CF66" s="98">
        <v>5571</v>
      </c>
      <c r="CG66" s="98">
        <v>6484</v>
      </c>
      <c r="CH66" s="1">
        <v>7068</v>
      </c>
      <c r="CI66" s="1">
        <v>7896</v>
      </c>
      <c r="CK66" s="98">
        <v>1795</v>
      </c>
      <c r="CL66" s="98">
        <v>2404</v>
      </c>
      <c r="CM66" s="98">
        <v>2934</v>
      </c>
      <c r="CN66" s="98">
        <v>3255</v>
      </c>
      <c r="CO66" s="98">
        <v>4031</v>
      </c>
      <c r="CP66" s="98">
        <v>4257</v>
      </c>
      <c r="CQ66" s="98">
        <v>4094</v>
      </c>
      <c r="CR66" s="98">
        <v>5206</v>
      </c>
      <c r="CS66" s="98">
        <v>6059</v>
      </c>
      <c r="CT66" s="1">
        <v>6605</v>
      </c>
      <c r="CU66" s="1">
        <v>7379</v>
      </c>
      <c r="CW66" s="99">
        <f t="shared" si="29"/>
        <v>0.73595735957359576</v>
      </c>
      <c r="CX66" s="99">
        <f t="shared" si="30"/>
        <v>0.73629402756508422</v>
      </c>
      <c r="CY66" s="99">
        <f t="shared" si="31"/>
        <v>0.73663068039166457</v>
      </c>
      <c r="CZ66" s="99">
        <f t="shared" si="32"/>
        <v>0.73725934314835784</v>
      </c>
      <c r="DA66" s="99">
        <f t="shared" si="33"/>
        <v>0.73719824433065106</v>
      </c>
      <c r="DB66" s="99">
        <f t="shared" si="34"/>
        <v>0.73752598752598753</v>
      </c>
      <c r="DC66" s="99">
        <f t="shared" si="35"/>
        <v>0.73712639539070934</v>
      </c>
      <c r="DD66" s="99">
        <f t="shared" si="36"/>
        <v>0.73739376770538245</v>
      </c>
      <c r="DE66" s="99">
        <f t="shared" si="37"/>
        <v>0.73746348588120736</v>
      </c>
      <c r="DF66" s="101">
        <f t="shared" si="43"/>
        <v>518</v>
      </c>
      <c r="DG66" s="101">
        <f t="shared" si="44"/>
        <v>692</v>
      </c>
      <c r="DH66" s="101">
        <f t="shared" si="45"/>
        <v>843</v>
      </c>
      <c r="DI66" s="101">
        <f t="shared" si="46"/>
        <v>932</v>
      </c>
      <c r="DJ66" s="101">
        <f t="shared" si="47"/>
        <v>1154</v>
      </c>
      <c r="DK66" s="101">
        <f t="shared" si="48"/>
        <v>1217</v>
      </c>
      <c r="DL66" s="101">
        <f t="shared" si="49"/>
        <v>1173</v>
      </c>
      <c r="DM66" s="101">
        <f t="shared" si="50"/>
        <v>1489</v>
      </c>
      <c r="DN66" s="101">
        <f t="shared" si="51"/>
        <v>1732</v>
      </c>
      <c r="DO66" s="101">
        <f t="shared" si="52"/>
        <v>1887</v>
      </c>
      <c r="DP66" s="101">
        <f t="shared" si="53"/>
        <v>2108</v>
      </c>
    </row>
    <row r="67" spans="1:120" ht="12.75" customHeight="1" x14ac:dyDescent="0.3">
      <c r="A67" s="109"/>
      <c r="B67" s="149"/>
      <c r="C67" s="43">
        <v>70</v>
      </c>
      <c r="D67" s="61">
        <f t="shared" si="39"/>
        <v>3310.3700000000003</v>
      </c>
      <c r="E67" s="61">
        <f t="shared" si="40"/>
        <v>4468.41</v>
      </c>
      <c r="F67" s="61">
        <f t="shared" si="41"/>
        <v>5458.77</v>
      </c>
      <c r="G67" s="61">
        <f t="shared" si="42"/>
        <v>6070.54</v>
      </c>
      <c r="H67" s="61">
        <f t="shared" si="42"/>
        <v>7516.7800000000007</v>
      </c>
      <c r="I67" s="61">
        <f t="shared" si="42"/>
        <v>7934.67</v>
      </c>
      <c r="J67" s="61">
        <f t="shared" si="42"/>
        <v>7647.7800000000007</v>
      </c>
      <c r="K67" s="61">
        <f t="shared" si="42"/>
        <v>9733.3000000000011</v>
      </c>
      <c r="L67" s="61">
        <f t="shared" si="42"/>
        <v>11359.01</v>
      </c>
      <c r="M67" s="61">
        <f t="shared" si="38"/>
        <v>12371.640000000001</v>
      </c>
      <c r="N67" s="61">
        <f t="shared" si="38"/>
        <v>13882.07</v>
      </c>
      <c r="O67" s="43">
        <v>70</v>
      </c>
      <c r="P67" s="8"/>
      <c r="Q67" s="8"/>
      <c r="R67" s="1"/>
      <c r="S67" s="98">
        <v>2527</v>
      </c>
      <c r="T67" s="98">
        <v>3411</v>
      </c>
      <c r="U67" s="98">
        <v>4167</v>
      </c>
      <c r="V67" s="98">
        <v>4634</v>
      </c>
      <c r="W67" s="98">
        <v>5738</v>
      </c>
      <c r="X67" s="98">
        <v>6057</v>
      </c>
      <c r="Y67" s="98">
        <v>5838</v>
      </c>
      <c r="Z67" s="98">
        <v>7430</v>
      </c>
      <c r="AA67" s="98">
        <v>8671</v>
      </c>
      <c r="AB67" s="1">
        <v>9444</v>
      </c>
      <c r="AC67" s="1">
        <v>10597</v>
      </c>
      <c r="AE67" s="98">
        <v>2340</v>
      </c>
      <c r="AF67" s="98">
        <v>3159</v>
      </c>
      <c r="AG67" s="98">
        <v>3858</v>
      </c>
      <c r="AH67" s="98">
        <v>4291</v>
      </c>
      <c r="AI67" s="98">
        <v>5313</v>
      </c>
      <c r="AJ67" s="98">
        <v>5609</v>
      </c>
      <c r="AK67" s="98">
        <v>5406</v>
      </c>
      <c r="AL67" s="98">
        <v>6880</v>
      </c>
      <c r="AM67" s="98">
        <v>8028</v>
      </c>
      <c r="AN67" s="1">
        <v>8744</v>
      </c>
      <c r="AO67" s="1">
        <v>9812</v>
      </c>
      <c r="BY67" s="98">
        <v>1991</v>
      </c>
      <c r="BZ67" s="98">
        <v>2689</v>
      </c>
      <c r="CA67" s="98">
        <v>3286</v>
      </c>
      <c r="CB67" s="98">
        <v>3656</v>
      </c>
      <c r="CC67" s="98">
        <v>4527</v>
      </c>
      <c r="CD67" s="98">
        <v>4781</v>
      </c>
      <c r="CE67" s="98">
        <v>4606</v>
      </c>
      <c r="CF67" s="98">
        <v>5864</v>
      </c>
      <c r="CG67" s="98">
        <v>6844</v>
      </c>
      <c r="CH67" s="1">
        <v>7454</v>
      </c>
      <c r="CI67" s="1">
        <v>8366</v>
      </c>
      <c r="CK67" s="98">
        <v>1860</v>
      </c>
      <c r="CL67" s="98">
        <v>2513</v>
      </c>
      <c r="CM67" s="98">
        <v>3071</v>
      </c>
      <c r="CN67" s="98">
        <v>3416</v>
      </c>
      <c r="CO67" s="98">
        <v>4230</v>
      </c>
      <c r="CP67" s="98">
        <v>4468</v>
      </c>
      <c r="CQ67" s="98">
        <v>4304</v>
      </c>
      <c r="CR67" s="98">
        <v>5480</v>
      </c>
      <c r="CS67" s="98">
        <v>6396</v>
      </c>
      <c r="CT67" s="1">
        <v>6966</v>
      </c>
      <c r="CU67" s="1">
        <v>7818</v>
      </c>
      <c r="CW67" s="99">
        <f t="shared" si="29"/>
        <v>0.73605065294815986</v>
      </c>
      <c r="CX67" s="99">
        <f t="shared" si="30"/>
        <v>0.73673409557314573</v>
      </c>
      <c r="CY67" s="99">
        <f t="shared" si="31"/>
        <v>0.73698104151667865</v>
      </c>
      <c r="CZ67" s="99">
        <f t="shared" si="32"/>
        <v>0.73716012084592142</v>
      </c>
      <c r="DA67" s="99">
        <f t="shared" si="33"/>
        <v>0.73719065876612055</v>
      </c>
      <c r="DB67" s="99">
        <f t="shared" si="34"/>
        <v>0.73765890704969461</v>
      </c>
      <c r="DC67" s="99">
        <f t="shared" si="35"/>
        <v>0.73723878040424806</v>
      </c>
      <c r="DD67" s="99">
        <f t="shared" si="36"/>
        <v>0.73755047106325711</v>
      </c>
      <c r="DE67" s="99">
        <f t="shared" si="37"/>
        <v>0.73763118440779607</v>
      </c>
      <c r="DF67" s="101">
        <f t="shared" si="43"/>
        <v>536</v>
      </c>
      <c r="DG67" s="101">
        <f t="shared" si="44"/>
        <v>722</v>
      </c>
      <c r="DH67" s="101">
        <f t="shared" si="45"/>
        <v>881</v>
      </c>
      <c r="DI67" s="101">
        <f t="shared" si="46"/>
        <v>978</v>
      </c>
      <c r="DJ67" s="101">
        <f t="shared" si="47"/>
        <v>1211</v>
      </c>
      <c r="DK67" s="101">
        <f t="shared" si="48"/>
        <v>1276</v>
      </c>
      <c r="DL67" s="101">
        <f t="shared" si="49"/>
        <v>1232</v>
      </c>
      <c r="DM67" s="101">
        <f t="shared" si="50"/>
        <v>1566</v>
      </c>
      <c r="DN67" s="101">
        <f t="shared" si="51"/>
        <v>1827</v>
      </c>
      <c r="DO67" s="101">
        <f t="shared" si="52"/>
        <v>1990</v>
      </c>
      <c r="DP67" s="101">
        <f t="shared" si="53"/>
        <v>2231</v>
      </c>
    </row>
    <row r="68" spans="1:120" ht="12.75" customHeight="1" x14ac:dyDescent="0.2">
      <c r="Q68" s="1"/>
      <c r="R68" s="1"/>
      <c r="S68" s="1"/>
      <c r="T68" s="1"/>
      <c r="U68" s="1"/>
      <c r="V68" s="1"/>
      <c r="W68" s="1"/>
      <c r="X68" s="1"/>
      <c r="Y68" s="1"/>
      <c r="AE68" s="1"/>
      <c r="AF68" s="1"/>
      <c r="AG68" s="1"/>
      <c r="AH68" s="1"/>
      <c r="AI68" s="1"/>
      <c r="AJ68" s="1"/>
      <c r="AK68" s="1"/>
      <c r="BY68" s="1"/>
      <c r="BZ68" s="1"/>
      <c r="CA68" s="1"/>
      <c r="CB68" s="1"/>
      <c r="CC68" s="1"/>
      <c r="CD68" s="1"/>
      <c r="CE68" s="1"/>
    </row>
    <row r="69" spans="1:120" ht="12.75" customHeight="1" x14ac:dyDescent="0.2">
      <c r="A69" s="107"/>
      <c r="B69" s="107" t="s">
        <v>577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Q69" s="1"/>
      <c r="R69" s="1"/>
      <c r="S69" s="1"/>
      <c r="T69" s="1"/>
      <c r="U69" s="1"/>
      <c r="V69" s="1"/>
      <c r="W69" s="1"/>
      <c r="X69" s="1"/>
      <c r="Y69" s="1"/>
      <c r="AE69" s="1"/>
      <c r="AF69" s="1"/>
      <c r="AG69" s="1"/>
      <c r="AH69" s="1"/>
      <c r="AI69" s="1"/>
      <c r="AJ69" s="1"/>
      <c r="AK69" s="1"/>
      <c r="BY69" s="1"/>
      <c r="BZ69" s="1"/>
      <c r="CA69" s="1"/>
      <c r="CB69" s="1"/>
      <c r="CC69" s="1"/>
      <c r="CD69" s="1"/>
      <c r="CE69" s="1"/>
    </row>
    <row r="70" spans="1:120" ht="12.75" customHeight="1" x14ac:dyDescent="0.2">
      <c r="A70" s="107"/>
      <c r="B70" s="107" t="s">
        <v>16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Q70" s="1"/>
      <c r="R70" s="1"/>
      <c r="S70" s="1"/>
      <c r="T70" s="1"/>
      <c r="U70" s="1"/>
      <c r="V70" s="1"/>
      <c r="W70" s="1"/>
      <c r="X70" s="1"/>
      <c r="Y70" s="1"/>
      <c r="AE70" s="1"/>
      <c r="AF70" s="1"/>
      <c r="AG70" s="1"/>
      <c r="AH70" s="1"/>
      <c r="AI70" s="1"/>
      <c r="AJ70" s="1"/>
      <c r="AK70" s="1"/>
      <c r="BY70" s="1"/>
      <c r="BZ70" s="1"/>
      <c r="CA70" s="1"/>
      <c r="CB70" s="1"/>
      <c r="CC70" s="1"/>
      <c r="CD70" s="1"/>
      <c r="CE70" s="1"/>
    </row>
    <row r="71" spans="1:120" ht="12.75" customHeight="1" x14ac:dyDescent="0.2">
      <c r="A71" s="107"/>
      <c r="B71" s="107" t="s">
        <v>17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Q71" s="1"/>
      <c r="R71" s="1"/>
      <c r="S71" s="1"/>
      <c r="T71" s="1"/>
      <c r="U71" s="1"/>
      <c r="V71" s="1"/>
      <c r="W71" s="1"/>
      <c r="X71" s="1"/>
      <c r="Y71" s="1"/>
      <c r="AE71" s="1"/>
      <c r="AF71" s="1"/>
      <c r="AG71" s="1"/>
      <c r="AH71" s="1"/>
      <c r="AI71" s="1"/>
      <c r="AJ71" s="1"/>
      <c r="AK71" s="1"/>
      <c r="BY71" s="1"/>
      <c r="BZ71" s="1"/>
      <c r="CA71" s="1"/>
      <c r="CB71" s="1"/>
      <c r="CC71" s="1"/>
      <c r="CD71" s="1"/>
      <c r="CE71" s="1"/>
    </row>
    <row r="72" spans="1:120" ht="12.75" customHeight="1" x14ac:dyDescent="0.2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11"/>
    </row>
  </sheetData>
  <mergeCells count="4">
    <mergeCell ref="C1:O1"/>
    <mergeCell ref="B10:B14"/>
    <mergeCell ref="B16:B67"/>
    <mergeCell ref="A8:A60"/>
  </mergeCells>
  <conditionalFormatting sqref="D8:D67">
    <cfRule type="expression" dxfId="20" priority="4">
      <formula>$J$3=3</formula>
    </cfRule>
  </conditionalFormatting>
  <conditionalFormatting sqref="E8:E67">
    <cfRule type="expression" dxfId="19" priority="5">
      <formula>$J$3=4</formula>
    </cfRule>
  </conditionalFormatting>
  <conditionalFormatting sqref="F8:F67">
    <cfRule type="expression" dxfId="18" priority="6">
      <formula>$J$3=5</formula>
    </cfRule>
  </conditionalFormatting>
  <conditionalFormatting sqref="H8:H67">
    <cfRule type="expression" dxfId="17" priority="7">
      <formula>$J$3=7</formula>
    </cfRule>
  </conditionalFormatting>
  <conditionalFormatting sqref="I8:I67">
    <cfRule type="expression" dxfId="16" priority="8">
      <formula>$J$3=8</formula>
    </cfRule>
  </conditionalFormatting>
  <conditionalFormatting sqref="J8:J67">
    <cfRule type="expression" dxfId="15" priority="9">
      <formula>$J$3=9</formula>
    </cfRule>
  </conditionalFormatting>
  <conditionalFormatting sqref="K8:K67">
    <cfRule type="expression" dxfId="14" priority="10">
      <formula>$J$3=10</formula>
    </cfRule>
  </conditionalFormatting>
  <conditionalFormatting sqref="L8:L67">
    <cfRule type="expression" dxfId="13" priority="11">
      <formula>$J$3=11</formula>
    </cfRule>
  </conditionalFormatting>
  <conditionalFormatting sqref="M8:M67">
    <cfRule type="expression" dxfId="12" priority="12">
      <formula>$J$3=12</formula>
    </cfRule>
  </conditionalFormatting>
  <conditionalFormatting sqref="N8:N67">
    <cfRule type="expression" dxfId="11" priority="3">
      <formula>$J$3=13</formula>
    </cfRule>
  </conditionalFormatting>
  <conditionalFormatting sqref="G8:G67">
    <cfRule type="expression" dxfId="10" priority="2">
      <formula>$J$3=6</formula>
    </cfRule>
  </conditionalFormatting>
  <conditionalFormatting sqref="C5:E5">
    <cfRule type="expression" dxfId="9" priority="1">
      <formula>$E$5&lt;=0</formula>
    </cfRule>
  </conditionalFormatting>
  <hyperlinks>
    <hyperlink ref="A8" r:id="rId1"/>
  </hyperlinks>
  <printOptions horizontalCentered="1"/>
  <pageMargins left="0.43307086614173229" right="0.19685039370078741" top="0.27559055118110237" bottom="0.47244094488188981" header="0.27559055118110237" footer="0.47244094488188981"/>
  <pageSetup paperSize="9" scale="35" orientation="portrait" r:id="rId2"/>
  <headerFooter alignWithMargins="0"/>
  <ignoredErrors>
    <ignoredError sqref="CW9:DE15" evalError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5</xdr:col>
                    <xdr:colOff>213360</xdr:colOff>
                    <xdr:row>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6">
    <tabColor theme="1" tint="0.34998626667073579"/>
    <pageSetUpPr fitToPage="1"/>
  </sheetPr>
  <dimension ref="A1:CT83"/>
  <sheetViews>
    <sheetView zoomScaleNormal="100" workbookViewId="0">
      <pane ySplit="7" topLeftCell="A8" activePane="bottomLeft" state="frozenSplit"/>
      <selection activeCell="D10" sqref="D10"/>
      <selection pane="bottomLeft" activeCell="E6" sqref="E6"/>
    </sheetView>
  </sheetViews>
  <sheetFormatPr defaultColWidth="9.21875" defaultRowHeight="12.75" customHeight="1" x14ac:dyDescent="0.2"/>
  <cols>
    <col min="1" max="1" width="17.21875" style="1" customWidth="1"/>
    <col min="2" max="2" width="2.77734375" style="1" customWidth="1"/>
    <col min="3" max="3" width="9.44140625" style="1" customWidth="1"/>
    <col min="4" max="4" width="10.44140625" style="1" customWidth="1"/>
    <col min="5" max="7" width="10.21875" style="1" customWidth="1"/>
    <col min="8" max="8" width="10" style="1" customWidth="1"/>
    <col min="9" max="9" width="11.5546875" style="1" bestFit="1" customWidth="1"/>
    <col min="10" max="10" width="10.21875" style="1" customWidth="1"/>
    <col min="11" max="11" width="8.5546875" style="1" customWidth="1"/>
    <col min="12" max="12" width="8.5546875" style="1" hidden="1" customWidth="1"/>
    <col min="13" max="13" width="14.77734375" style="1" hidden="1" customWidth="1"/>
    <col min="14" max="14" width="8.21875" style="1" hidden="1" customWidth="1"/>
    <col min="15" max="15" width="12.21875" style="1" hidden="1" customWidth="1"/>
    <col min="16" max="16" width="8.77734375" style="1" hidden="1" customWidth="1"/>
    <col min="17" max="20" width="9.21875" style="72" hidden="1" customWidth="1"/>
    <col min="21" max="21" width="10.21875" style="72" hidden="1" customWidth="1"/>
    <col min="22" max="22" width="14.77734375" style="1" hidden="1" customWidth="1"/>
    <col min="23" max="23" width="8.21875" style="1" hidden="1" customWidth="1"/>
    <col min="24" max="24" width="12.21875" style="1" hidden="1" customWidth="1"/>
    <col min="25" max="25" width="8.77734375" style="1" hidden="1" customWidth="1"/>
    <col min="26" max="36" width="9.21875" style="72" hidden="1" customWidth="1"/>
    <col min="37" max="38" width="8.21875" style="1" hidden="1" customWidth="1"/>
    <col min="39" max="39" width="12.21875" style="1" hidden="1" customWidth="1"/>
    <col min="40" max="40" width="8.77734375" style="1" hidden="1" customWidth="1"/>
    <col min="41" max="48" width="9.21875" style="72" hidden="1" customWidth="1"/>
    <col min="49" max="52" width="9.21875" style="1" hidden="1" customWidth="1"/>
    <col min="53" max="58" width="9.21875" style="99" hidden="1" customWidth="1"/>
    <col min="59" max="86" width="9.21875" style="1" hidden="1" customWidth="1"/>
    <col min="87" max="90" width="9.21875" style="71" hidden="1" customWidth="1"/>
    <col min="91" max="94" width="0" style="71" hidden="1" customWidth="1"/>
    <col min="95" max="98" width="9.21875" style="71"/>
    <col min="99" max="16384" width="9.21875" style="1"/>
  </cols>
  <sheetData>
    <row r="1" spans="1:65" ht="17.25" customHeight="1" x14ac:dyDescent="0.2">
      <c r="A1" s="108"/>
      <c r="C1" s="147" t="s">
        <v>515</v>
      </c>
      <c r="D1" s="147"/>
      <c r="E1" s="147"/>
      <c r="F1" s="147"/>
      <c r="G1" s="147"/>
      <c r="H1" s="147"/>
      <c r="I1" s="147"/>
      <c r="J1" s="147"/>
    </row>
    <row r="2" spans="1:65" ht="6" customHeight="1" x14ac:dyDescent="0.3">
      <c r="A2" s="108"/>
      <c r="B2" s="6"/>
    </row>
    <row r="3" spans="1:65" ht="12.75" customHeight="1" x14ac:dyDescent="0.3">
      <c r="A3" s="108"/>
      <c r="B3" s="6"/>
      <c r="H3" s="15" t="s">
        <v>0</v>
      </c>
      <c r="I3" s="12"/>
      <c r="J3" s="17">
        <f>VLOOKUP('Kraje Strefy Czasy tranzytu'!C2,'Kraje Strefy Czasy tranzytu'!A:M,8,0)</f>
        <v>4</v>
      </c>
    </row>
    <row r="4" spans="1:65" ht="12.75" customHeight="1" x14ac:dyDescent="0.3">
      <c r="A4" s="108"/>
      <c r="B4" s="6"/>
      <c r="H4" s="14" t="s">
        <v>1</v>
      </c>
      <c r="I4" s="11"/>
      <c r="J4" s="63" t="str">
        <f>VLOOKUP('Kraje Strefy Czasy tranzytu'!C2,'Kraje Strefy Czasy tranzytu'!A:M,13,0)</f>
        <v>3 - 4</v>
      </c>
      <c r="Q4" s="98"/>
      <c r="R4" s="98"/>
      <c r="Z4" s="98"/>
      <c r="AA4" s="98"/>
      <c r="AO4" s="98"/>
      <c r="AP4" s="98"/>
    </row>
    <row r="5" spans="1:65" ht="12.75" customHeight="1" x14ac:dyDescent="0.2">
      <c r="A5" s="108"/>
      <c r="C5" s="15" t="s">
        <v>2</v>
      </c>
      <c r="D5" s="12"/>
      <c r="E5" s="35">
        <v>0</v>
      </c>
      <c r="H5" s="15" t="s">
        <v>3</v>
      </c>
      <c r="I5" s="12"/>
      <c r="J5" s="16">
        <v>0.31</v>
      </c>
      <c r="Q5" s="98"/>
      <c r="R5" s="98"/>
      <c r="Z5" s="98"/>
      <c r="AA5" s="98"/>
      <c r="AO5" s="98"/>
      <c r="AP5" s="98"/>
    </row>
    <row r="6" spans="1:65" ht="10.199999999999999" x14ac:dyDescent="0.2">
      <c r="A6" s="108"/>
      <c r="M6" s="5"/>
      <c r="N6" s="72" t="s">
        <v>569</v>
      </c>
      <c r="O6" s="5"/>
      <c r="P6" s="5"/>
      <c r="Q6" s="1"/>
      <c r="R6" s="1"/>
      <c r="T6" s="98"/>
      <c r="U6" s="98"/>
      <c r="V6" s="5"/>
      <c r="W6" s="72" t="s">
        <v>542</v>
      </c>
      <c r="X6" s="5"/>
      <c r="Y6" s="5"/>
      <c r="Z6" s="1"/>
      <c r="AA6" s="1"/>
      <c r="AC6" s="98"/>
      <c r="AD6" s="98"/>
      <c r="AE6" s="98"/>
      <c r="AF6" s="98"/>
      <c r="AG6" s="98"/>
      <c r="AH6" s="98"/>
      <c r="AI6" s="98"/>
      <c r="AJ6" s="98"/>
      <c r="AK6" s="5"/>
      <c r="AL6" s="72" t="s">
        <v>539</v>
      </c>
      <c r="AM6" s="5"/>
      <c r="AN6" s="5"/>
      <c r="AO6" s="1"/>
      <c r="AP6" s="1"/>
      <c r="AR6" s="98"/>
      <c r="AS6" s="5"/>
      <c r="AT6" s="72" t="s">
        <v>540</v>
      </c>
      <c r="AU6" s="5"/>
      <c r="AV6" s="5"/>
      <c r="AY6" s="72"/>
      <c r="BH6" s="72" t="s">
        <v>542</v>
      </c>
      <c r="BI6" s="5"/>
      <c r="BJ6" s="5"/>
      <c r="BM6" s="72"/>
    </row>
    <row r="7" spans="1:65" ht="12.75" customHeight="1" x14ac:dyDescent="0.2">
      <c r="A7" s="108"/>
      <c r="B7" s="7"/>
      <c r="C7" s="112" t="s">
        <v>513</v>
      </c>
      <c r="D7" s="112" t="s">
        <v>4</v>
      </c>
      <c r="E7" s="112" t="s">
        <v>5</v>
      </c>
      <c r="F7" s="112" t="s">
        <v>6</v>
      </c>
      <c r="G7" s="112" t="s">
        <v>18</v>
      </c>
      <c r="H7" s="112" t="s">
        <v>7</v>
      </c>
      <c r="I7" s="112" t="s">
        <v>8</v>
      </c>
      <c r="J7" s="112" t="s">
        <v>513</v>
      </c>
      <c r="K7" s="37"/>
      <c r="L7" s="37"/>
      <c r="N7" s="98" t="s">
        <v>4</v>
      </c>
      <c r="O7" s="98" t="s">
        <v>5</v>
      </c>
      <c r="P7" s="98" t="s">
        <v>6</v>
      </c>
      <c r="Q7" s="98" t="s">
        <v>18</v>
      </c>
      <c r="R7" s="98" t="s">
        <v>7</v>
      </c>
      <c r="S7" s="98" t="s">
        <v>8</v>
      </c>
      <c r="T7" s="1"/>
      <c r="U7" s="1"/>
      <c r="W7" s="98" t="s">
        <v>4</v>
      </c>
      <c r="X7" s="98" t="s">
        <v>5</v>
      </c>
      <c r="Y7" s="98" t="s">
        <v>6</v>
      </c>
      <c r="Z7" s="98" t="s">
        <v>18</v>
      </c>
      <c r="AA7" s="98" t="s">
        <v>7</v>
      </c>
      <c r="AB7" s="98" t="s">
        <v>8</v>
      </c>
      <c r="AC7" s="1"/>
      <c r="AD7" s="1"/>
      <c r="AE7" s="1"/>
      <c r="AF7" s="1"/>
      <c r="AG7" s="1"/>
      <c r="AH7" s="1"/>
      <c r="AI7" s="1"/>
      <c r="AJ7" s="1"/>
      <c r="AL7" s="98" t="s">
        <v>4</v>
      </c>
      <c r="AM7" s="98" t="s">
        <v>5</v>
      </c>
      <c r="AN7" s="98" t="s">
        <v>6</v>
      </c>
      <c r="AO7" s="98" t="s">
        <v>18</v>
      </c>
      <c r="AP7" s="98" t="s">
        <v>7</v>
      </c>
      <c r="AQ7" s="98" t="s">
        <v>8</v>
      </c>
      <c r="AR7" s="1"/>
      <c r="AS7" s="1"/>
      <c r="AT7" s="98" t="s">
        <v>4</v>
      </c>
      <c r="AU7" s="98" t="s">
        <v>5</v>
      </c>
      <c r="AV7" s="98" t="s">
        <v>6</v>
      </c>
      <c r="AW7" s="98" t="s">
        <v>18</v>
      </c>
      <c r="AX7" s="98" t="s">
        <v>7</v>
      </c>
      <c r="AY7" s="98" t="s">
        <v>8</v>
      </c>
      <c r="BA7" s="99" t="s">
        <v>4</v>
      </c>
      <c r="BB7" s="99" t="s">
        <v>5</v>
      </c>
      <c r="BC7" s="99" t="s">
        <v>6</v>
      </c>
      <c r="BD7" s="99" t="s">
        <v>18</v>
      </c>
      <c r="BE7" s="99" t="s">
        <v>7</v>
      </c>
      <c r="BF7" s="99" t="s">
        <v>8</v>
      </c>
      <c r="BH7" s="98" t="s">
        <v>4</v>
      </c>
      <c r="BI7" s="98" t="s">
        <v>5</v>
      </c>
      <c r="BJ7" s="98" t="s">
        <v>6</v>
      </c>
      <c r="BK7" s="98" t="s">
        <v>18</v>
      </c>
      <c r="BL7" s="98" t="s">
        <v>7</v>
      </c>
      <c r="BM7" s="98" t="s">
        <v>8</v>
      </c>
    </row>
    <row r="8" spans="1:65" ht="12.75" customHeight="1" x14ac:dyDescent="0.3">
      <c r="A8" s="157"/>
      <c r="B8" s="159" t="s">
        <v>15</v>
      </c>
      <c r="C8" s="49">
        <v>1</v>
      </c>
      <c r="D8" s="50">
        <f>N8*(1-$E$5)*(1+$J$5)</f>
        <v>167.68</v>
      </c>
      <c r="E8" s="50">
        <f t="shared" ref="E8:I49" si="0">O8*(1-$E$5)*(1+$J$5)</f>
        <v>175.54000000000002</v>
      </c>
      <c r="F8" s="50">
        <f t="shared" si="0"/>
        <v>182.09</v>
      </c>
      <c r="G8" s="50">
        <f t="shared" si="0"/>
        <v>192.57000000000002</v>
      </c>
      <c r="H8" s="50">
        <f t="shared" si="0"/>
        <v>196.5</v>
      </c>
      <c r="I8" s="50">
        <f t="shared" si="0"/>
        <v>437.54</v>
      </c>
      <c r="J8" s="49">
        <v>1</v>
      </c>
      <c r="K8" s="8"/>
      <c r="L8" s="8"/>
      <c r="M8" s="1">
        <v>1</v>
      </c>
      <c r="N8" s="98">
        <v>128</v>
      </c>
      <c r="O8" s="98">
        <v>134</v>
      </c>
      <c r="P8" s="98">
        <v>139</v>
      </c>
      <c r="Q8" s="98">
        <v>147</v>
      </c>
      <c r="R8" s="98">
        <v>150</v>
      </c>
      <c r="S8" s="98">
        <v>334</v>
      </c>
      <c r="T8" s="1"/>
      <c r="U8" s="98"/>
      <c r="V8" s="1">
        <v>1</v>
      </c>
      <c r="W8" s="98">
        <v>118</v>
      </c>
      <c r="X8" s="98">
        <v>124</v>
      </c>
      <c r="Y8" s="98">
        <v>129</v>
      </c>
      <c r="Z8" s="98">
        <v>136</v>
      </c>
      <c r="AA8" s="98">
        <v>139</v>
      </c>
      <c r="AB8" s="98">
        <v>310</v>
      </c>
      <c r="AC8" s="1"/>
      <c r="AD8" s="1"/>
      <c r="AE8" s="1"/>
      <c r="AF8" s="1"/>
      <c r="AG8" s="1"/>
      <c r="AH8" s="1"/>
      <c r="AI8" s="1"/>
      <c r="AJ8" s="1"/>
      <c r="AK8" s="1">
        <v>1</v>
      </c>
      <c r="AL8" s="98">
        <v>95</v>
      </c>
      <c r="AM8" s="98">
        <v>100</v>
      </c>
      <c r="AN8" s="98">
        <v>104</v>
      </c>
      <c r="AO8" s="98">
        <v>110</v>
      </c>
      <c r="AP8" s="98">
        <v>113</v>
      </c>
      <c r="AQ8" s="98">
        <v>258</v>
      </c>
      <c r="AR8" s="1"/>
      <c r="AS8" s="1">
        <v>1</v>
      </c>
      <c r="AT8" s="98">
        <v>88</v>
      </c>
      <c r="AU8" s="98">
        <v>93</v>
      </c>
      <c r="AV8" s="98">
        <v>97</v>
      </c>
      <c r="AW8" s="98">
        <v>102</v>
      </c>
      <c r="AX8" s="98">
        <v>105</v>
      </c>
      <c r="AY8" s="98">
        <v>241</v>
      </c>
      <c r="BA8" s="99">
        <f t="shared" ref="BA8:BA49" si="1">AT8/N8</f>
        <v>0.6875</v>
      </c>
      <c r="BB8" s="99">
        <f t="shared" ref="BB8:BB49" si="2">AU8/O8</f>
        <v>0.69402985074626866</v>
      </c>
      <c r="BC8" s="99">
        <f t="shared" ref="BC8:BC49" si="3">AV8/P8</f>
        <v>0.69784172661870503</v>
      </c>
      <c r="BD8" s="99">
        <f t="shared" ref="BD8:BD49" si="4">AW8/Q8</f>
        <v>0.69387755102040816</v>
      </c>
      <c r="BE8" s="99">
        <f t="shared" ref="BE8:BE49" si="5">AX8/R8</f>
        <v>0.7</v>
      </c>
      <c r="BF8" s="99">
        <f t="shared" ref="BF8:BF49" si="6">AY8/S8</f>
        <v>0.72155688622754488</v>
      </c>
      <c r="BH8" s="98">
        <f t="shared" ref="BH8:BH49" si="7">N8-AL8</f>
        <v>33</v>
      </c>
      <c r="BI8" s="98">
        <f t="shared" ref="BI8:BI49" si="8">O8-AM8</f>
        <v>34</v>
      </c>
      <c r="BJ8" s="98">
        <f t="shared" ref="BJ8:BJ49" si="9">P8-AN8</f>
        <v>35</v>
      </c>
      <c r="BK8" s="98">
        <f t="shared" ref="BK8:BK49" si="10">Q8-AO8</f>
        <v>37</v>
      </c>
      <c r="BL8" s="98">
        <f t="shared" ref="BL8:BL49" si="11">R8-AP8</f>
        <v>37</v>
      </c>
      <c r="BM8" s="98">
        <f t="shared" ref="BM8:BM49" si="12">S8-AQ8</f>
        <v>76</v>
      </c>
    </row>
    <row r="9" spans="1:65" ht="12.75" customHeight="1" x14ac:dyDescent="0.3">
      <c r="A9" s="157"/>
      <c r="B9" s="159"/>
      <c r="C9" s="52">
        <v>2</v>
      </c>
      <c r="D9" s="46">
        <f t="shared" ref="D9:D49" si="13">N9*(1-$E$5)*(1+$J$5)</f>
        <v>179.47</v>
      </c>
      <c r="E9" s="46">
        <f t="shared" si="0"/>
        <v>189.95000000000002</v>
      </c>
      <c r="F9" s="46">
        <f t="shared" si="0"/>
        <v>196.5</v>
      </c>
      <c r="G9" s="46">
        <f t="shared" si="0"/>
        <v>206.98000000000002</v>
      </c>
      <c r="H9" s="46">
        <f t="shared" si="0"/>
        <v>214.84</v>
      </c>
      <c r="I9" s="46">
        <f t="shared" si="0"/>
        <v>547.58000000000004</v>
      </c>
      <c r="J9" s="52">
        <v>2</v>
      </c>
      <c r="K9" s="8"/>
      <c r="L9" s="8"/>
      <c r="M9" s="1">
        <v>2</v>
      </c>
      <c r="N9" s="98">
        <v>137</v>
      </c>
      <c r="O9" s="98">
        <v>145</v>
      </c>
      <c r="P9" s="98">
        <v>150</v>
      </c>
      <c r="Q9" s="98">
        <v>158</v>
      </c>
      <c r="R9" s="98">
        <v>164</v>
      </c>
      <c r="S9" s="98">
        <v>418</v>
      </c>
      <c r="T9" s="1"/>
      <c r="U9" s="1"/>
      <c r="V9" s="1">
        <v>2</v>
      </c>
      <c r="W9" s="98">
        <v>126</v>
      </c>
      <c r="X9" s="98">
        <v>135</v>
      </c>
      <c r="Y9" s="98">
        <v>139</v>
      </c>
      <c r="Z9" s="98">
        <v>146</v>
      </c>
      <c r="AA9" s="98">
        <v>152</v>
      </c>
      <c r="AB9" s="98">
        <v>387</v>
      </c>
      <c r="AC9" s="1"/>
      <c r="AD9" s="1"/>
      <c r="AE9" s="1"/>
      <c r="AF9" s="1"/>
      <c r="AG9" s="1"/>
      <c r="AH9" s="1"/>
      <c r="AI9" s="1"/>
      <c r="AJ9" s="1"/>
      <c r="AK9" s="1">
        <v>2</v>
      </c>
      <c r="AL9" s="98">
        <v>102</v>
      </c>
      <c r="AM9" s="98">
        <v>109</v>
      </c>
      <c r="AN9" s="98">
        <v>113</v>
      </c>
      <c r="AO9" s="98">
        <v>119</v>
      </c>
      <c r="AP9" s="98">
        <v>124</v>
      </c>
      <c r="AQ9" s="98">
        <v>325</v>
      </c>
      <c r="AR9" s="1"/>
      <c r="AS9" s="1">
        <v>2</v>
      </c>
      <c r="AT9" s="98">
        <v>95</v>
      </c>
      <c r="AU9" s="98">
        <v>101</v>
      </c>
      <c r="AV9" s="98">
        <v>105</v>
      </c>
      <c r="AW9" s="98">
        <v>111</v>
      </c>
      <c r="AX9" s="98">
        <v>115</v>
      </c>
      <c r="AY9" s="98">
        <v>303</v>
      </c>
      <c r="BA9" s="99">
        <f t="shared" si="1"/>
        <v>0.69343065693430661</v>
      </c>
      <c r="BB9" s="99">
        <f t="shared" si="2"/>
        <v>0.69655172413793098</v>
      </c>
      <c r="BC9" s="99">
        <f t="shared" si="3"/>
        <v>0.7</v>
      </c>
      <c r="BD9" s="99">
        <f t="shared" si="4"/>
        <v>0.70253164556962022</v>
      </c>
      <c r="BE9" s="99">
        <f t="shared" si="5"/>
        <v>0.70121951219512191</v>
      </c>
      <c r="BF9" s="99">
        <f t="shared" si="6"/>
        <v>0.72488038277511957</v>
      </c>
      <c r="BH9" s="98">
        <f t="shared" si="7"/>
        <v>35</v>
      </c>
      <c r="BI9" s="98">
        <f t="shared" si="8"/>
        <v>36</v>
      </c>
      <c r="BJ9" s="98">
        <f t="shared" si="9"/>
        <v>37</v>
      </c>
      <c r="BK9" s="98">
        <f t="shared" si="10"/>
        <v>39</v>
      </c>
      <c r="BL9" s="98">
        <f t="shared" si="11"/>
        <v>40</v>
      </c>
      <c r="BM9" s="98">
        <f t="shared" si="12"/>
        <v>93</v>
      </c>
    </row>
    <row r="10" spans="1:65" ht="12.75" customHeight="1" x14ac:dyDescent="0.3">
      <c r="A10" s="157"/>
      <c r="B10" s="159"/>
      <c r="C10" s="49">
        <v>3</v>
      </c>
      <c r="D10" s="50">
        <f t="shared" si="13"/>
        <v>189.95000000000002</v>
      </c>
      <c r="E10" s="50">
        <f t="shared" si="0"/>
        <v>203.05</v>
      </c>
      <c r="F10" s="50">
        <f t="shared" si="0"/>
        <v>212.22</v>
      </c>
      <c r="G10" s="50">
        <f t="shared" si="0"/>
        <v>222.70000000000002</v>
      </c>
      <c r="H10" s="50">
        <f t="shared" si="0"/>
        <v>229.25</v>
      </c>
      <c r="I10" s="50">
        <f t="shared" si="0"/>
        <v>649.76</v>
      </c>
      <c r="J10" s="49">
        <v>3</v>
      </c>
      <c r="K10" s="8"/>
      <c r="L10" s="8"/>
      <c r="M10" s="1">
        <v>3</v>
      </c>
      <c r="N10" s="98">
        <v>145</v>
      </c>
      <c r="O10" s="98">
        <v>155</v>
      </c>
      <c r="P10" s="98">
        <v>162</v>
      </c>
      <c r="Q10" s="98">
        <v>170</v>
      </c>
      <c r="R10" s="98">
        <v>175</v>
      </c>
      <c r="S10" s="98">
        <v>496</v>
      </c>
      <c r="T10" s="1"/>
      <c r="U10" s="1"/>
      <c r="V10" s="1">
        <v>3</v>
      </c>
      <c r="W10" s="98">
        <v>135</v>
      </c>
      <c r="X10" s="98">
        <v>144</v>
      </c>
      <c r="Y10" s="98">
        <v>150</v>
      </c>
      <c r="Z10" s="98">
        <v>158</v>
      </c>
      <c r="AA10" s="98">
        <v>162</v>
      </c>
      <c r="AB10" s="98">
        <v>459</v>
      </c>
      <c r="AC10" s="1"/>
      <c r="AD10" s="1"/>
      <c r="AE10" s="1"/>
      <c r="AF10" s="1"/>
      <c r="AG10" s="1"/>
      <c r="AH10" s="1"/>
      <c r="AI10" s="1"/>
      <c r="AJ10" s="1"/>
      <c r="AK10" s="1">
        <v>3</v>
      </c>
      <c r="AL10" s="98">
        <v>109</v>
      </c>
      <c r="AM10" s="98">
        <v>117</v>
      </c>
      <c r="AN10" s="98">
        <v>122</v>
      </c>
      <c r="AO10" s="98">
        <v>129</v>
      </c>
      <c r="AP10" s="98">
        <v>133</v>
      </c>
      <c r="AQ10" s="98">
        <v>386</v>
      </c>
      <c r="AR10" s="1"/>
      <c r="AS10" s="1">
        <v>3</v>
      </c>
      <c r="AT10" s="98">
        <v>101</v>
      </c>
      <c r="AU10" s="98">
        <v>109</v>
      </c>
      <c r="AV10" s="98">
        <v>114</v>
      </c>
      <c r="AW10" s="98">
        <v>120</v>
      </c>
      <c r="AX10" s="98">
        <v>124</v>
      </c>
      <c r="AY10" s="98">
        <v>360</v>
      </c>
      <c r="BA10" s="99">
        <f t="shared" si="1"/>
        <v>0.69655172413793098</v>
      </c>
      <c r="BB10" s="99">
        <f t="shared" si="2"/>
        <v>0.70322580645161292</v>
      </c>
      <c r="BC10" s="99">
        <f t="shared" si="3"/>
        <v>0.70370370370370372</v>
      </c>
      <c r="BD10" s="99">
        <f t="shared" si="4"/>
        <v>0.70588235294117652</v>
      </c>
      <c r="BE10" s="99">
        <f t="shared" si="5"/>
        <v>0.70857142857142852</v>
      </c>
      <c r="BF10" s="99">
        <f t="shared" si="6"/>
        <v>0.72580645161290325</v>
      </c>
      <c r="BH10" s="98">
        <f t="shared" si="7"/>
        <v>36</v>
      </c>
      <c r="BI10" s="98">
        <f t="shared" si="8"/>
        <v>38</v>
      </c>
      <c r="BJ10" s="98">
        <f t="shared" si="9"/>
        <v>40</v>
      </c>
      <c r="BK10" s="98">
        <f t="shared" si="10"/>
        <v>41</v>
      </c>
      <c r="BL10" s="98">
        <f t="shared" si="11"/>
        <v>42</v>
      </c>
      <c r="BM10" s="98">
        <f t="shared" si="12"/>
        <v>110</v>
      </c>
    </row>
    <row r="11" spans="1:65" ht="12.75" customHeight="1" x14ac:dyDescent="0.3">
      <c r="A11" s="157"/>
      <c r="B11" s="159"/>
      <c r="C11" s="52">
        <v>4</v>
      </c>
      <c r="D11" s="46">
        <f t="shared" si="13"/>
        <v>203.05</v>
      </c>
      <c r="E11" s="46">
        <f t="shared" si="0"/>
        <v>218.77</v>
      </c>
      <c r="F11" s="46">
        <f t="shared" si="0"/>
        <v>227.94</v>
      </c>
      <c r="G11" s="46">
        <f t="shared" si="0"/>
        <v>241.04000000000002</v>
      </c>
      <c r="H11" s="46">
        <f t="shared" si="0"/>
        <v>247.59</v>
      </c>
      <c r="I11" s="46">
        <f t="shared" si="0"/>
        <v>750.63</v>
      </c>
      <c r="J11" s="52">
        <v>4</v>
      </c>
      <c r="K11" s="8"/>
      <c r="L11" s="8"/>
      <c r="M11" s="1">
        <v>4</v>
      </c>
      <c r="N11" s="98">
        <v>155</v>
      </c>
      <c r="O11" s="98">
        <v>167</v>
      </c>
      <c r="P11" s="98">
        <v>174</v>
      </c>
      <c r="Q11" s="98">
        <v>184</v>
      </c>
      <c r="R11" s="98">
        <v>189</v>
      </c>
      <c r="S11" s="98">
        <v>573</v>
      </c>
      <c r="T11" s="1"/>
      <c r="U11" s="1"/>
      <c r="V11" s="1">
        <v>4</v>
      </c>
      <c r="W11" s="98">
        <v>144</v>
      </c>
      <c r="X11" s="98">
        <v>154</v>
      </c>
      <c r="Y11" s="98">
        <v>161</v>
      </c>
      <c r="Z11" s="98">
        <v>171</v>
      </c>
      <c r="AA11" s="98">
        <v>175</v>
      </c>
      <c r="AB11" s="98">
        <v>530</v>
      </c>
      <c r="AC11" s="1"/>
      <c r="AD11" s="1"/>
      <c r="AE11" s="1"/>
      <c r="AF11" s="1"/>
      <c r="AG11" s="1"/>
      <c r="AH11" s="1"/>
      <c r="AI11" s="1"/>
      <c r="AJ11" s="1"/>
      <c r="AK11" s="1">
        <v>4</v>
      </c>
      <c r="AL11" s="98">
        <v>117</v>
      </c>
      <c r="AM11" s="98">
        <v>126</v>
      </c>
      <c r="AN11" s="98">
        <v>132</v>
      </c>
      <c r="AO11" s="98">
        <v>140</v>
      </c>
      <c r="AP11" s="98">
        <v>144</v>
      </c>
      <c r="AQ11" s="98">
        <v>446</v>
      </c>
      <c r="AR11" s="1"/>
      <c r="AS11" s="1">
        <v>4</v>
      </c>
      <c r="AT11" s="98">
        <v>109</v>
      </c>
      <c r="AU11" s="98">
        <v>117</v>
      </c>
      <c r="AV11" s="98">
        <v>123</v>
      </c>
      <c r="AW11" s="98">
        <v>130</v>
      </c>
      <c r="AX11" s="98">
        <v>134</v>
      </c>
      <c r="AY11" s="98">
        <v>416</v>
      </c>
      <c r="BA11" s="99">
        <f t="shared" si="1"/>
        <v>0.70322580645161292</v>
      </c>
      <c r="BB11" s="99">
        <f t="shared" si="2"/>
        <v>0.70059880239520955</v>
      </c>
      <c r="BC11" s="99">
        <f t="shared" si="3"/>
        <v>0.7068965517241379</v>
      </c>
      <c r="BD11" s="99">
        <f t="shared" si="4"/>
        <v>0.70652173913043481</v>
      </c>
      <c r="BE11" s="99">
        <f t="shared" si="5"/>
        <v>0.70899470899470896</v>
      </c>
      <c r="BF11" s="99">
        <f t="shared" si="6"/>
        <v>0.72600349040139611</v>
      </c>
      <c r="BH11" s="98">
        <f t="shared" si="7"/>
        <v>38</v>
      </c>
      <c r="BI11" s="98">
        <f t="shared" si="8"/>
        <v>41</v>
      </c>
      <c r="BJ11" s="98">
        <f t="shared" si="9"/>
        <v>42</v>
      </c>
      <c r="BK11" s="98">
        <f t="shared" si="10"/>
        <v>44</v>
      </c>
      <c r="BL11" s="98">
        <f t="shared" si="11"/>
        <v>45</v>
      </c>
      <c r="BM11" s="98">
        <f t="shared" si="12"/>
        <v>127</v>
      </c>
    </row>
    <row r="12" spans="1:65" ht="12.75" customHeight="1" x14ac:dyDescent="0.3">
      <c r="A12" s="157"/>
      <c r="B12" s="159"/>
      <c r="C12" s="49">
        <v>5</v>
      </c>
      <c r="D12" s="50">
        <f t="shared" si="13"/>
        <v>216.15</v>
      </c>
      <c r="E12" s="50">
        <f t="shared" si="0"/>
        <v>233.18</v>
      </c>
      <c r="F12" s="50">
        <f t="shared" si="0"/>
        <v>246.28</v>
      </c>
      <c r="G12" s="50">
        <f t="shared" si="0"/>
        <v>255.45000000000002</v>
      </c>
      <c r="H12" s="50">
        <f t="shared" si="0"/>
        <v>265.93</v>
      </c>
      <c r="I12" s="50">
        <f t="shared" si="0"/>
        <v>859.36</v>
      </c>
      <c r="J12" s="49">
        <v>5</v>
      </c>
      <c r="K12" s="8"/>
      <c r="L12" s="8"/>
      <c r="M12" s="1">
        <v>5</v>
      </c>
      <c r="N12" s="98">
        <v>165</v>
      </c>
      <c r="O12" s="98">
        <v>178</v>
      </c>
      <c r="P12" s="98">
        <v>188</v>
      </c>
      <c r="Q12" s="98">
        <v>195</v>
      </c>
      <c r="R12" s="98">
        <v>203</v>
      </c>
      <c r="S12" s="98">
        <v>656</v>
      </c>
      <c r="T12" s="1"/>
      <c r="U12" s="1"/>
      <c r="V12" s="1">
        <v>5</v>
      </c>
      <c r="W12" s="98">
        <v>153</v>
      </c>
      <c r="X12" s="98">
        <v>165</v>
      </c>
      <c r="Y12" s="98">
        <v>174</v>
      </c>
      <c r="Z12" s="98">
        <v>181</v>
      </c>
      <c r="AA12" s="98">
        <v>188</v>
      </c>
      <c r="AB12" s="98">
        <v>608</v>
      </c>
      <c r="AC12" s="1"/>
      <c r="AD12" s="1"/>
      <c r="AE12" s="1"/>
      <c r="AF12" s="1"/>
      <c r="AG12" s="1"/>
      <c r="AH12" s="1"/>
      <c r="AI12" s="1"/>
      <c r="AJ12" s="1"/>
      <c r="AK12" s="1">
        <v>5</v>
      </c>
      <c r="AL12" s="98">
        <v>125</v>
      </c>
      <c r="AM12" s="98">
        <v>135</v>
      </c>
      <c r="AN12" s="98">
        <v>143</v>
      </c>
      <c r="AO12" s="98">
        <v>149</v>
      </c>
      <c r="AP12" s="98">
        <v>155</v>
      </c>
      <c r="AQ12" s="98">
        <v>512</v>
      </c>
      <c r="AR12" s="1"/>
      <c r="AS12" s="1">
        <v>5</v>
      </c>
      <c r="AT12" s="98">
        <v>116</v>
      </c>
      <c r="AU12" s="98">
        <v>126</v>
      </c>
      <c r="AV12" s="98">
        <v>133</v>
      </c>
      <c r="AW12" s="98">
        <v>139</v>
      </c>
      <c r="AX12" s="98">
        <v>144</v>
      </c>
      <c r="AY12" s="98">
        <v>478</v>
      </c>
      <c r="BA12" s="99">
        <f t="shared" si="1"/>
        <v>0.70303030303030301</v>
      </c>
      <c r="BB12" s="99">
        <f t="shared" si="2"/>
        <v>0.7078651685393258</v>
      </c>
      <c r="BC12" s="99">
        <f t="shared" si="3"/>
        <v>0.70744680851063835</v>
      </c>
      <c r="BD12" s="99">
        <f t="shared" si="4"/>
        <v>0.71282051282051284</v>
      </c>
      <c r="BE12" s="99">
        <f t="shared" si="5"/>
        <v>0.70935960591133007</v>
      </c>
      <c r="BF12" s="99">
        <f t="shared" si="6"/>
        <v>0.72865853658536583</v>
      </c>
      <c r="BH12" s="98">
        <f t="shared" si="7"/>
        <v>40</v>
      </c>
      <c r="BI12" s="98">
        <f t="shared" si="8"/>
        <v>43</v>
      </c>
      <c r="BJ12" s="98">
        <f t="shared" si="9"/>
        <v>45</v>
      </c>
      <c r="BK12" s="98">
        <f t="shared" si="10"/>
        <v>46</v>
      </c>
      <c r="BL12" s="98">
        <f t="shared" si="11"/>
        <v>48</v>
      </c>
      <c r="BM12" s="98">
        <f t="shared" si="12"/>
        <v>144</v>
      </c>
    </row>
    <row r="13" spans="1:65" ht="12.75" customHeight="1" x14ac:dyDescent="0.3">
      <c r="A13" s="157"/>
      <c r="B13" s="159"/>
      <c r="C13" s="52">
        <v>6</v>
      </c>
      <c r="D13" s="46">
        <f t="shared" si="13"/>
        <v>227.94</v>
      </c>
      <c r="E13" s="46">
        <f t="shared" si="0"/>
        <v>246.28</v>
      </c>
      <c r="F13" s="46">
        <f t="shared" si="0"/>
        <v>259.38</v>
      </c>
      <c r="G13" s="46">
        <f t="shared" si="0"/>
        <v>273.79000000000002</v>
      </c>
      <c r="H13" s="46">
        <f t="shared" si="0"/>
        <v>280.34000000000003</v>
      </c>
      <c r="I13" s="46">
        <f t="shared" si="0"/>
        <v>913.07</v>
      </c>
      <c r="J13" s="52">
        <v>6</v>
      </c>
      <c r="K13" s="8"/>
      <c r="L13" s="8"/>
      <c r="M13" s="1">
        <v>6</v>
      </c>
      <c r="N13" s="98">
        <v>174</v>
      </c>
      <c r="O13" s="98">
        <v>188</v>
      </c>
      <c r="P13" s="98">
        <v>198</v>
      </c>
      <c r="Q13" s="98">
        <v>209</v>
      </c>
      <c r="R13" s="98">
        <v>214</v>
      </c>
      <c r="S13" s="98">
        <v>697</v>
      </c>
      <c r="T13" s="1"/>
      <c r="U13" s="1"/>
      <c r="V13" s="1">
        <v>6</v>
      </c>
      <c r="W13" s="98">
        <v>161</v>
      </c>
      <c r="X13" s="98">
        <v>174</v>
      </c>
      <c r="Y13" s="98">
        <v>183</v>
      </c>
      <c r="Z13" s="98">
        <v>194</v>
      </c>
      <c r="AA13" s="98">
        <v>198</v>
      </c>
      <c r="AB13" s="98">
        <v>645</v>
      </c>
      <c r="AC13" s="1"/>
      <c r="AD13" s="1"/>
      <c r="AE13" s="1"/>
      <c r="AF13" s="1"/>
      <c r="AG13" s="1"/>
      <c r="AH13" s="1"/>
      <c r="AI13" s="1"/>
      <c r="AJ13" s="1"/>
      <c r="AK13" s="1">
        <v>6</v>
      </c>
      <c r="AL13" s="98">
        <v>132</v>
      </c>
      <c r="AM13" s="98">
        <v>143</v>
      </c>
      <c r="AN13" s="98">
        <v>151</v>
      </c>
      <c r="AO13" s="98">
        <v>160</v>
      </c>
      <c r="AP13" s="98">
        <v>164</v>
      </c>
      <c r="AQ13" s="98">
        <v>544</v>
      </c>
      <c r="AR13" s="1"/>
      <c r="AS13" s="1">
        <v>6</v>
      </c>
      <c r="AT13" s="98">
        <v>123</v>
      </c>
      <c r="AU13" s="98">
        <v>133</v>
      </c>
      <c r="AV13" s="98">
        <v>141</v>
      </c>
      <c r="AW13" s="98">
        <v>149</v>
      </c>
      <c r="AX13" s="98">
        <v>153</v>
      </c>
      <c r="AY13" s="98">
        <v>508</v>
      </c>
      <c r="BA13" s="99">
        <f t="shared" si="1"/>
        <v>0.7068965517241379</v>
      </c>
      <c r="BB13" s="99">
        <f t="shared" si="2"/>
        <v>0.70744680851063835</v>
      </c>
      <c r="BC13" s="99">
        <f t="shared" si="3"/>
        <v>0.71212121212121215</v>
      </c>
      <c r="BD13" s="99">
        <f t="shared" si="4"/>
        <v>0.71291866028708128</v>
      </c>
      <c r="BE13" s="99">
        <f t="shared" si="5"/>
        <v>0.71495327102803741</v>
      </c>
      <c r="BF13" s="99">
        <f t="shared" si="6"/>
        <v>0.7288378766140603</v>
      </c>
      <c r="BH13" s="98">
        <f t="shared" si="7"/>
        <v>42</v>
      </c>
      <c r="BI13" s="98">
        <f t="shared" si="8"/>
        <v>45</v>
      </c>
      <c r="BJ13" s="98">
        <f t="shared" si="9"/>
        <v>47</v>
      </c>
      <c r="BK13" s="98">
        <f t="shared" si="10"/>
        <v>49</v>
      </c>
      <c r="BL13" s="98">
        <f t="shared" si="11"/>
        <v>50</v>
      </c>
      <c r="BM13" s="98">
        <f t="shared" si="12"/>
        <v>153</v>
      </c>
    </row>
    <row r="14" spans="1:65" ht="12.75" customHeight="1" x14ac:dyDescent="0.3">
      <c r="A14" s="157"/>
      <c r="B14" s="159"/>
      <c r="C14" s="49">
        <v>7</v>
      </c>
      <c r="D14" s="50">
        <f t="shared" si="13"/>
        <v>241.04000000000002</v>
      </c>
      <c r="E14" s="50">
        <f t="shared" si="0"/>
        <v>255.45000000000002</v>
      </c>
      <c r="F14" s="50">
        <f t="shared" si="0"/>
        <v>273.79000000000002</v>
      </c>
      <c r="G14" s="50">
        <f t="shared" si="0"/>
        <v>286.89</v>
      </c>
      <c r="H14" s="50">
        <f t="shared" si="0"/>
        <v>297.37</v>
      </c>
      <c r="I14" s="50">
        <f t="shared" si="0"/>
        <v>962.85</v>
      </c>
      <c r="J14" s="49">
        <v>7</v>
      </c>
      <c r="K14" s="8"/>
      <c r="L14" s="8"/>
      <c r="M14" s="1">
        <v>7</v>
      </c>
      <c r="N14" s="98">
        <v>184</v>
      </c>
      <c r="O14" s="98">
        <v>195</v>
      </c>
      <c r="P14" s="98">
        <v>209</v>
      </c>
      <c r="Q14" s="98">
        <v>219</v>
      </c>
      <c r="R14" s="98">
        <v>227</v>
      </c>
      <c r="S14" s="98">
        <v>735</v>
      </c>
      <c r="T14" s="1"/>
      <c r="U14" s="1"/>
      <c r="V14" s="1">
        <v>7</v>
      </c>
      <c r="W14" s="98">
        <v>171</v>
      </c>
      <c r="X14" s="98">
        <v>181</v>
      </c>
      <c r="Y14" s="98">
        <v>194</v>
      </c>
      <c r="Z14" s="98">
        <v>203</v>
      </c>
      <c r="AA14" s="98">
        <v>210</v>
      </c>
      <c r="AB14" s="98">
        <v>681</v>
      </c>
      <c r="AC14" s="1"/>
      <c r="AD14" s="1"/>
      <c r="AE14" s="1"/>
      <c r="AF14" s="1"/>
      <c r="AG14" s="1"/>
      <c r="AH14" s="1"/>
      <c r="AI14" s="1"/>
      <c r="AJ14" s="1"/>
      <c r="AK14" s="1">
        <v>7</v>
      </c>
      <c r="AL14" s="98">
        <v>140</v>
      </c>
      <c r="AM14" s="98">
        <v>149</v>
      </c>
      <c r="AN14" s="98">
        <v>160</v>
      </c>
      <c r="AO14" s="98">
        <v>168</v>
      </c>
      <c r="AP14" s="98">
        <v>174</v>
      </c>
      <c r="AQ14" s="98">
        <v>575</v>
      </c>
      <c r="AR14" s="1"/>
      <c r="AS14" s="1">
        <v>7</v>
      </c>
      <c r="AT14" s="98">
        <v>130</v>
      </c>
      <c r="AU14" s="98">
        <v>139</v>
      </c>
      <c r="AV14" s="98">
        <v>149</v>
      </c>
      <c r="AW14" s="98">
        <v>157</v>
      </c>
      <c r="AX14" s="98">
        <v>162</v>
      </c>
      <c r="AY14" s="98">
        <v>537</v>
      </c>
      <c r="BA14" s="99">
        <f t="shared" si="1"/>
        <v>0.70652173913043481</v>
      </c>
      <c r="BB14" s="99">
        <f t="shared" si="2"/>
        <v>0.71282051282051284</v>
      </c>
      <c r="BC14" s="99">
        <f t="shared" si="3"/>
        <v>0.71291866028708128</v>
      </c>
      <c r="BD14" s="99">
        <f t="shared" si="4"/>
        <v>0.71689497716894979</v>
      </c>
      <c r="BE14" s="99">
        <f t="shared" si="5"/>
        <v>0.71365638766519823</v>
      </c>
      <c r="BF14" s="99">
        <f t="shared" si="6"/>
        <v>0.73061224489795917</v>
      </c>
      <c r="BH14" s="98">
        <f t="shared" si="7"/>
        <v>44</v>
      </c>
      <c r="BI14" s="98">
        <f t="shared" si="8"/>
        <v>46</v>
      </c>
      <c r="BJ14" s="98">
        <f t="shared" si="9"/>
        <v>49</v>
      </c>
      <c r="BK14" s="98">
        <f t="shared" si="10"/>
        <v>51</v>
      </c>
      <c r="BL14" s="98">
        <f t="shared" si="11"/>
        <v>53</v>
      </c>
      <c r="BM14" s="98">
        <f t="shared" si="12"/>
        <v>160</v>
      </c>
    </row>
    <row r="15" spans="1:65" ht="12.75" customHeight="1" x14ac:dyDescent="0.3">
      <c r="A15" s="157"/>
      <c r="B15" s="159"/>
      <c r="C15" s="52">
        <v>8</v>
      </c>
      <c r="D15" s="46">
        <f t="shared" si="13"/>
        <v>251.52</v>
      </c>
      <c r="E15" s="46">
        <f t="shared" si="0"/>
        <v>267.24</v>
      </c>
      <c r="F15" s="46">
        <f t="shared" si="0"/>
        <v>285.58</v>
      </c>
      <c r="G15" s="46">
        <f t="shared" si="0"/>
        <v>299.99</v>
      </c>
      <c r="H15" s="46">
        <f t="shared" si="0"/>
        <v>313.09000000000003</v>
      </c>
      <c r="I15" s="46">
        <f t="shared" si="0"/>
        <v>1013.94</v>
      </c>
      <c r="J15" s="52">
        <v>8</v>
      </c>
      <c r="K15" s="8"/>
      <c r="L15" s="8"/>
      <c r="M15" s="1">
        <v>8</v>
      </c>
      <c r="N15" s="98">
        <v>192</v>
      </c>
      <c r="O15" s="98">
        <v>204</v>
      </c>
      <c r="P15" s="98">
        <v>218</v>
      </c>
      <c r="Q15" s="98">
        <v>229</v>
      </c>
      <c r="R15" s="98">
        <v>239</v>
      </c>
      <c r="S15" s="98">
        <v>774</v>
      </c>
      <c r="T15" s="1"/>
      <c r="U15" s="1"/>
      <c r="V15" s="1">
        <v>8</v>
      </c>
      <c r="W15" s="98">
        <v>177</v>
      </c>
      <c r="X15" s="98">
        <v>189</v>
      </c>
      <c r="Y15" s="98">
        <v>202</v>
      </c>
      <c r="Z15" s="98">
        <v>212</v>
      </c>
      <c r="AA15" s="98">
        <v>222</v>
      </c>
      <c r="AB15" s="98">
        <v>717</v>
      </c>
      <c r="AC15" s="1"/>
      <c r="AD15" s="1"/>
      <c r="AE15" s="1"/>
      <c r="AF15" s="1"/>
      <c r="AG15" s="1"/>
      <c r="AH15" s="1"/>
      <c r="AI15" s="1"/>
      <c r="AJ15" s="1"/>
      <c r="AK15" s="1">
        <v>8</v>
      </c>
      <c r="AL15" s="98">
        <v>146</v>
      </c>
      <c r="AM15" s="98">
        <v>156</v>
      </c>
      <c r="AN15" s="98">
        <v>167</v>
      </c>
      <c r="AO15" s="98">
        <v>176</v>
      </c>
      <c r="AP15" s="98">
        <v>183</v>
      </c>
      <c r="AQ15" s="98">
        <v>605</v>
      </c>
      <c r="AR15" s="1"/>
      <c r="AS15" s="1">
        <v>8</v>
      </c>
      <c r="AT15" s="98">
        <v>136</v>
      </c>
      <c r="AU15" s="98">
        <v>145</v>
      </c>
      <c r="AV15" s="98">
        <v>156</v>
      </c>
      <c r="AW15" s="98">
        <v>164</v>
      </c>
      <c r="AX15" s="98">
        <v>171</v>
      </c>
      <c r="AY15" s="98">
        <v>565</v>
      </c>
      <c r="BA15" s="99">
        <f t="shared" si="1"/>
        <v>0.70833333333333337</v>
      </c>
      <c r="BB15" s="99">
        <f t="shared" si="2"/>
        <v>0.71078431372549022</v>
      </c>
      <c r="BC15" s="99">
        <f t="shared" si="3"/>
        <v>0.7155963302752294</v>
      </c>
      <c r="BD15" s="99">
        <f t="shared" si="4"/>
        <v>0.71615720524017468</v>
      </c>
      <c r="BE15" s="99">
        <f t="shared" si="5"/>
        <v>0.71548117154811719</v>
      </c>
      <c r="BF15" s="99">
        <f t="shared" si="6"/>
        <v>0.72997416020671835</v>
      </c>
      <c r="BH15" s="98">
        <f t="shared" si="7"/>
        <v>46</v>
      </c>
      <c r="BI15" s="98">
        <f t="shared" si="8"/>
        <v>48</v>
      </c>
      <c r="BJ15" s="98">
        <f t="shared" si="9"/>
        <v>51</v>
      </c>
      <c r="BK15" s="98">
        <f t="shared" si="10"/>
        <v>53</v>
      </c>
      <c r="BL15" s="98">
        <f t="shared" si="11"/>
        <v>56</v>
      </c>
      <c r="BM15" s="98">
        <f t="shared" si="12"/>
        <v>169</v>
      </c>
    </row>
    <row r="16" spans="1:65" ht="12.75" customHeight="1" x14ac:dyDescent="0.3">
      <c r="A16" s="157"/>
      <c r="B16" s="159"/>
      <c r="C16" s="49">
        <v>9</v>
      </c>
      <c r="D16" s="50">
        <f t="shared" si="13"/>
        <v>260.69</v>
      </c>
      <c r="E16" s="50">
        <f t="shared" si="0"/>
        <v>279.03000000000003</v>
      </c>
      <c r="F16" s="50">
        <f t="shared" si="0"/>
        <v>299.99</v>
      </c>
      <c r="G16" s="50">
        <f t="shared" si="0"/>
        <v>317.02000000000004</v>
      </c>
      <c r="H16" s="50">
        <f t="shared" si="0"/>
        <v>328.81</v>
      </c>
      <c r="I16" s="50">
        <f t="shared" si="0"/>
        <v>1066.3400000000001</v>
      </c>
      <c r="J16" s="49">
        <v>9</v>
      </c>
      <c r="K16" s="8"/>
      <c r="L16" s="8"/>
      <c r="M16" s="1">
        <v>9</v>
      </c>
      <c r="N16" s="98">
        <v>199</v>
      </c>
      <c r="O16" s="98">
        <v>213</v>
      </c>
      <c r="P16" s="98">
        <v>229</v>
      </c>
      <c r="Q16" s="98">
        <v>242</v>
      </c>
      <c r="R16" s="98">
        <v>251</v>
      </c>
      <c r="S16" s="98">
        <v>814</v>
      </c>
      <c r="T16" s="1"/>
      <c r="U16" s="1"/>
      <c r="V16" s="1">
        <v>9</v>
      </c>
      <c r="W16" s="98">
        <v>184</v>
      </c>
      <c r="X16" s="98">
        <v>197</v>
      </c>
      <c r="Y16" s="98">
        <v>212</v>
      </c>
      <c r="Z16" s="98">
        <v>224</v>
      </c>
      <c r="AA16" s="98">
        <v>232</v>
      </c>
      <c r="AB16" s="98">
        <v>754</v>
      </c>
      <c r="AC16" s="1"/>
      <c r="AD16" s="1"/>
      <c r="AE16" s="1"/>
      <c r="AF16" s="1"/>
      <c r="AG16" s="1"/>
      <c r="AH16" s="1"/>
      <c r="AI16" s="1"/>
      <c r="AJ16" s="1"/>
      <c r="AK16" s="1">
        <v>9</v>
      </c>
      <c r="AL16" s="98">
        <v>152</v>
      </c>
      <c r="AM16" s="98">
        <v>163</v>
      </c>
      <c r="AN16" s="98">
        <v>176</v>
      </c>
      <c r="AO16" s="98">
        <v>185</v>
      </c>
      <c r="AP16" s="98">
        <v>192</v>
      </c>
      <c r="AQ16" s="98">
        <v>637</v>
      </c>
      <c r="AR16" s="1"/>
      <c r="AS16" s="1">
        <v>9</v>
      </c>
      <c r="AT16" s="98">
        <v>142</v>
      </c>
      <c r="AU16" s="98">
        <v>152</v>
      </c>
      <c r="AV16" s="98">
        <v>164</v>
      </c>
      <c r="AW16" s="98">
        <v>172</v>
      </c>
      <c r="AX16" s="98">
        <v>179</v>
      </c>
      <c r="AY16" s="98">
        <v>595</v>
      </c>
      <c r="BA16" s="99">
        <f t="shared" si="1"/>
        <v>0.71356783919597988</v>
      </c>
      <c r="BB16" s="99">
        <f t="shared" si="2"/>
        <v>0.71361502347417838</v>
      </c>
      <c r="BC16" s="99">
        <f t="shared" si="3"/>
        <v>0.71615720524017468</v>
      </c>
      <c r="BD16" s="99">
        <f t="shared" si="4"/>
        <v>0.71074380165289253</v>
      </c>
      <c r="BE16" s="99">
        <f t="shared" si="5"/>
        <v>0.71314741035856577</v>
      </c>
      <c r="BF16" s="99">
        <f t="shared" si="6"/>
        <v>0.73095823095823098</v>
      </c>
      <c r="BH16" s="98">
        <f t="shared" si="7"/>
        <v>47</v>
      </c>
      <c r="BI16" s="98">
        <f t="shared" si="8"/>
        <v>50</v>
      </c>
      <c r="BJ16" s="98">
        <f t="shared" si="9"/>
        <v>53</v>
      </c>
      <c r="BK16" s="98">
        <f t="shared" si="10"/>
        <v>57</v>
      </c>
      <c r="BL16" s="98">
        <f t="shared" si="11"/>
        <v>59</v>
      </c>
      <c r="BM16" s="98">
        <f t="shared" si="12"/>
        <v>177</v>
      </c>
    </row>
    <row r="17" spans="1:65" ht="12.75" customHeight="1" x14ac:dyDescent="0.3">
      <c r="A17" s="157"/>
      <c r="B17" s="159"/>
      <c r="C17" s="52">
        <v>10</v>
      </c>
      <c r="D17" s="46">
        <f t="shared" si="13"/>
        <v>273.79000000000002</v>
      </c>
      <c r="E17" s="46">
        <f t="shared" si="0"/>
        <v>292.13</v>
      </c>
      <c r="F17" s="46">
        <f t="shared" si="0"/>
        <v>318.33000000000004</v>
      </c>
      <c r="G17" s="46">
        <f t="shared" si="0"/>
        <v>328.81</v>
      </c>
      <c r="H17" s="46">
        <f t="shared" si="0"/>
        <v>343.22</v>
      </c>
      <c r="I17" s="46">
        <f t="shared" si="0"/>
        <v>1116.1200000000001</v>
      </c>
      <c r="J17" s="52">
        <v>10</v>
      </c>
      <c r="K17" s="8"/>
      <c r="L17" s="8"/>
      <c r="M17" s="1">
        <v>10</v>
      </c>
      <c r="N17" s="98">
        <v>209</v>
      </c>
      <c r="O17" s="98">
        <v>223</v>
      </c>
      <c r="P17" s="98">
        <v>243</v>
      </c>
      <c r="Q17" s="98">
        <v>251</v>
      </c>
      <c r="R17" s="98">
        <v>262</v>
      </c>
      <c r="S17" s="98">
        <v>852</v>
      </c>
      <c r="T17" s="1"/>
      <c r="U17" s="1"/>
      <c r="V17" s="1">
        <v>10</v>
      </c>
      <c r="W17" s="98">
        <v>194</v>
      </c>
      <c r="X17" s="98">
        <v>206</v>
      </c>
      <c r="Y17" s="98">
        <v>225</v>
      </c>
      <c r="Z17" s="98">
        <v>232</v>
      </c>
      <c r="AA17" s="98">
        <v>242</v>
      </c>
      <c r="AB17" s="98">
        <v>789</v>
      </c>
      <c r="AC17" s="1"/>
      <c r="AD17" s="1"/>
      <c r="AE17" s="1"/>
      <c r="AF17" s="1"/>
      <c r="AG17" s="1"/>
      <c r="AH17" s="1"/>
      <c r="AI17" s="1"/>
      <c r="AJ17" s="1"/>
      <c r="AK17" s="1">
        <v>10</v>
      </c>
      <c r="AL17" s="98">
        <v>160</v>
      </c>
      <c r="AM17" s="98">
        <v>171</v>
      </c>
      <c r="AN17" s="98">
        <v>186</v>
      </c>
      <c r="AO17" s="98">
        <v>192</v>
      </c>
      <c r="AP17" s="98">
        <v>201</v>
      </c>
      <c r="AQ17" s="98">
        <v>667</v>
      </c>
      <c r="AR17" s="1"/>
      <c r="AS17" s="1">
        <v>10</v>
      </c>
      <c r="AT17" s="98">
        <v>149</v>
      </c>
      <c r="AU17" s="98">
        <v>159</v>
      </c>
      <c r="AV17" s="98">
        <v>173</v>
      </c>
      <c r="AW17" s="98">
        <v>179</v>
      </c>
      <c r="AX17" s="98">
        <v>187</v>
      </c>
      <c r="AY17" s="98">
        <v>623</v>
      </c>
      <c r="BA17" s="99">
        <f t="shared" si="1"/>
        <v>0.71291866028708128</v>
      </c>
      <c r="BB17" s="99">
        <f t="shared" si="2"/>
        <v>0.71300448430493268</v>
      </c>
      <c r="BC17" s="99">
        <f t="shared" si="3"/>
        <v>0.7119341563786008</v>
      </c>
      <c r="BD17" s="99">
        <f t="shared" si="4"/>
        <v>0.71314741035856577</v>
      </c>
      <c r="BE17" s="99">
        <f t="shared" si="5"/>
        <v>0.7137404580152672</v>
      </c>
      <c r="BF17" s="99">
        <f t="shared" si="6"/>
        <v>0.73122065727699526</v>
      </c>
      <c r="BH17" s="98">
        <f t="shared" si="7"/>
        <v>49</v>
      </c>
      <c r="BI17" s="98">
        <f t="shared" si="8"/>
        <v>52</v>
      </c>
      <c r="BJ17" s="98">
        <f t="shared" si="9"/>
        <v>57</v>
      </c>
      <c r="BK17" s="98">
        <f t="shared" si="10"/>
        <v>59</v>
      </c>
      <c r="BL17" s="98">
        <f t="shared" si="11"/>
        <v>61</v>
      </c>
      <c r="BM17" s="98">
        <f t="shared" si="12"/>
        <v>185</v>
      </c>
    </row>
    <row r="18" spans="1:65" ht="12.75" customHeight="1" x14ac:dyDescent="0.3">
      <c r="A18" s="157"/>
      <c r="B18" s="159"/>
      <c r="C18" s="49">
        <v>11</v>
      </c>
      <c r="D18" s="50">
        <f t="shared" si="13"/>
        <v>285.58</v>
      </c>
      <c r="E18" s="50">
        <f t="shared" si="0"/>
        <v>303.92</v>
      </c>
      <c r="F18" s="50">
        <f t="shared" si="0"/>
        <v>332.74</v>
      </c>
      <c r="G18" s="50">
        <f t="shared" si="0"/>
        <v>349.77000000000004</v>
      </c>
      <c r="H18" s="50">
        <f t="shared" si="0"/>
        <v>361.56</v>
      </c>
      <c r="I18" s="50">
        <f t="shared" si="0"/>
        <v>1169.8300000000002</v>
      </c>
      <c r="J18" s="49">
        <v>11</v>
      </c>
      <c r="K18" s="8"/>
      <c r="L18" s="8"/>
      <c r="M18" s="1">
        <v>11</v>
      </c>
      <c r="N18" s="98">
        <v>218</v>
      </c>
      <c r="O18" s="98">
        <v>232</v>
      </c>
      <c r="P18" s="98">
        <v>254</v>
      </c>
      <c r="Q18" s="98">
        <v>267</v>
      </c>
      <c r="R18" s="98">
        <v>276</v>
      </c>
      <c r="S18" s="98">
        <v>893</v>
      </c>
      <c r="T18" s="1"/>
      <c r="U18" s="1"/>
      <c r="V18" s="1">
        <v>11</v>
      </c>
      <c r="W18" s="98">
        <v>202</v>
      </c>
      <c r="X18" s="98">
        <v>215</v>
      </c>
      <c r="Y18" s="98">
        <v>235</v>
      </c>
      <c r="Z18" s="98">
        <v>247</v>
      </c>
      <c r="AA18" s="98">
        <v>255</v>
      </c>
      <c r="AB18" s="98">
        <v>827</v>
      </c>
      <c r="AC18" s="1"/>
      <c r="AD18" s="1"/>
      <c r="AE18" s="1"/>
      <c r="AF18" s="1"/>
      <c r="AG18" s="1"/>
      <c r="AH18" s="1"/>
      <c r="AI18" s="1"/>
      <c r="AJ18" s="1"/>
      <c r="AK18" s="1">
        <v>11</v>
      </c>
      <c r="AL18" s="98">
        <v>167</v>
      </c>
      <c r="AM18" s="98">
        <v>178</v>
      </c>
      <c r="AN18" s="98">
        <v>195</v>
      </c>
      <c r="AO18" s="98">
        <v>205</v>
      </c>
      <c r="AP18" s="98">
        <v>212</v>
      </c>
      <c r="AQ18" s="98">
        <v>699</v>
      </c>
      <c r="AR18" s="1"/>
      <c r="AS18" s="1">
        <v>11</v>
      </c>
      <c r="AT18" s="98">
        <v>156</v>
      </c>
      <c r="AU18" s="98">
        <v>166</v>
      </c>
      <c r="AV18" s="98">
        <v>182</v>
      </c>
      <c r="AW18" s="98">
        <v>191</v>
      </c>
      <c r="AX18" s="98">
        <v>198</v>
      </c>
      <c r="AY18" s="98">
        <v>653</v>
      </c>
      <c r="BA18" s="99">
        <f t="shared" si="1"/>
        <v>0.7155963302752294</v>
      </c>
      <c r="BB18" s="99">
        <f t="shared" si="2"/>
        <v>0.71551724137931039</v>
      </c>
      <c r="BC18" s="99">
        <f t="shared" si="3"/>
        <v>0.71653543307086609</v>
      </c>
      <c r="BD18" s="99">
        <f t="shared" si="4"/>
        <v>0.71535580524344566</v>
      </c>
      <c r="BE18" s="99">
        <f t="shared" si="5"/>
        <v>0.71739130434782605</v>
      </c>
      <c r="BF18" s="99">
        <f t="shared" si="6"/>
        <v>0.73124300111982088</v>
      </c>
      <c r="BH18" s="98">
        <f t="shared" si="7"/>
        <v>51</v>
      </c>
      <c r="BI18" s="98">
        <f t="shared" si="8"/>
        <v>54</v>
      </c>
      <c r="BJ18" s="98">
        <f t="shared" si="9"/>
        <v>59</v>
      </c>
      <c r="BK18" s="98">
        <f t="shared" si="10"/>
        <v>62</v>
      </c>
      <c r="BL18" s="98">
        <f t="shared" si="11"/>
        <v>64</v>
      </c>
      <c r="BM18" s="98">
        <f t="shared" si="12"/>
        <v>194</v>
      </c>
    </row>
    <row r="19" spans="1:65" ht="12.75" customHeight="1" x14ac:dyDescent="0.3">
      <c r="A19" s="157"/>
      <c r="B19" s="159"/>
      <c r="C19" s="52">
        <v>12</v>
      </c>
      <c r="D19" s="46">
        <f t="shared" si="13"/>
        <v>292.13</v>
      </c>
      <c r="E19" s="46">
        <f t="shared" si="0"/>
        <v>310.47000000000003</v>
      </c>
      <c r="F19" s="46">
        <f t="shared" si="0"/>
        <v>343.22</v>
      </c>
      <c r="G19" s="46">
        <f t="shared" si="0"/>
        <v>357.63</v>
      </c>
      <c r="H19" s="46">
        <f t="shared" si="0"/>
        <v>370.73</v>
      </c>
      <c r="I19" s="46">
        <f t="shared" si="0"/>
        <v>1189.48</v>
      </c>
      <c r="J19" s="52">
        <v>12</v>
      </c>
      <c r="K19" s="8"/>
      <c r="L19" s="8"/>
      <c r="M19" s="1">
        <v>12</v>
      </c>
      <c r="N19" s="98">
        <v>223</v>
      </c>
      <c r="O19" s="98">
        <v>237</v>
      </c>
      <c r="P19" s="98">
        <v>262</v>
      </c>
      <c r="Q19" s="98">
        <v>273</v>
      </c>
      <c r="R19" s="98">
        <v>283</v>
      </c>
      <c r="S19" s="98">
        <v>908</v>
      </c>
      <c r="T19" s="1"/>
      <c r="U19" s="1"/>
      <c r="V19" s="1">
        <v>12</v>
      </c>
      <c r="W19" s="98">
        <v>206</v>
      </c>
      <c r="X19" s="98">
        <v>219</v>
      </c>
      <c r="Y19" s="98">
        <v>242</v>
      </c>
      <c r="Z19" s="98">
        <v>253</v>
      </c>
      <c r="AA19" s="98">
        <v>262</v>
      </c>
      <c r="AB19" s="98">
        <v>841</v>
      </c>
      <c r="AC19" s="1"/>
      <c r="AD19" s="1"/>
      <c r="AE19" s="1"/>
      <c r="AF19" s="1"/>
      <c r="AG19" s="1"/>
      <c r="AH19" s="1"/>
      <c r="AI19" s="1"/>
      <c r="AJ19" s="1"/>
      <c r="AK19" s="1">
        <v>12</v>
      </c>
      <c r="AL19" s="98">
        <v>171</v>
      </c>
      <c r="AM19" s="98">
        <v>182</v>
      </c>
      <c r="AN19" s="98">
        <v>201</v>
      </c>
      <c r="AO19" s="98">
        <v>210</v>
      </c>
      <c r="AP19" s="98">
        <v>218</v>
      </c>
      <c r="AQ19" s="98">
        <v>711</v>
      </c>
      <c r="AR19" s="1"/>
      <c r="AS19" s="1">
        <v>12</v>
      </c>
      <c r="AT19" s="98">
        <v>159</v>
      </c>
      <c r="AU19" s="98">
        <v>170</v>
      </c>
      <c r="AV19" s="98">
        <v>187</v>
      </c>
      <c r="AW19" s="98">
        <v>196</v>
      </c>
      <c r="AX19" s="98">
        <v>203</v>
      </c>
      <c r="AY19" s="98">
        <v>664</v>
      </c>
      <c r="BA19" s="99">
        <f t="shared" si="1"/>
        <v>0.71300448430493268</v>
      </c>
      <c r="BB19" s="99">
        <f t="shared" si="2"/>
        <v>0.71729957805907174</v>
      </c>
      <c r="BC19" s="99">
        <f t="shared" si="3"/>
        <v>0.7137404580152672</v>
      </c>
      <c r="BD19" s="99">
        <f t="shared" si="4"/>
        <v>0.71794871794871795</v>
      </c>
      <c r="BE19" s="99">
        <f t="shared" si="5"/>
        <v>0.71731448763250882</v>
      </c>
      <c r="BF19" s="99">
        <f t="shared" si="6"/>
        <v>0.7312775330396476</v>
      </c>
      <c r="BH19" s="98">
        <f t="shared" si="7"/>
        <v>52</v>
      </c>
      <c r="BI19" s="98">
        <f t="shared" si="8"/>
        <v>55</v>
      </c>
      <c r="BJ19" s="98">
        <f t="shared" si="9"/>
        <v>61</v>
      </c>
      <c r="BK19" s="98">
        <f t="shared" si="10"/>
        <v>63</v>
      </c>
      <c r="BL19" s="98">
        <f t="shared" si="11"/>
        <v>65</v>
      </c>
      <c r="BM19" s="98">
        <f t="shared" si="12"/>
        <v>197</v>
      </c>
    </row>
    <row r="20" spans="1:65" ht="12.75" customHeight="1" x14ac:dyDescent="0.3">
      <c r="A20" s="157"/>
      <c r="B20" s="159"/>
      <c r="C20" s="49">
        <v>13</v>
      </c>
      <c r="D20" s="50">
        <f t="shared" si="13"/>
        <v>297.37</v>
      </c>
      <c r="E20" s="50">
        <f t="shared" si="0"/>
        <v>317.02000000000004</v>
      </c>
      <c r="F20" s="50">
        <f t="shared" si="0"/>
        <v>351.08000000000004</v>
      </c>
      <c r="G20" s="50">
        <f t="shared" si="0"/>
        <v>368.11</v>
      </c>
      <c r="H20" s="50">
        <f t="shared" si="0"/>
        <v>378.59000000000003</v>
      </c>
      <c r="I20" s="50">
        <f t="shared" si="0"/>
        <v>1211.75</v>
      </c>
      <c r="J20" s="49">
        <v>13</v>
      </c>
      <c r="K20" s="8"/>
      <c r="L20" s="8"/>
      <c r="M20" s="1">
        <v>13</v>
      </c>
      <c r="N20" s="98">
        <v>227</v>
      </c>
      <c r="O20" s="98">
        <v>242</v>
      </c>
      <c r="P20" s="98">
        <v>268</v>
      </c>
      <c r="Q20" s="98">
        <v>281</v>
      </c>
      <c r="R20" s="98">
        <v>289</v>
      </c>
      <c r="S20" s="98">
        <v>925</v>
      </c>
      <c r="T20" s="1"/>
      <c r="U20" s="1"/>
      <c r="V20" s="1">
        <v>13</v>
      </c>
      <c r="W20" s="98">
        <v>210</v>
      </c>
      <c r="X20" s="98">
        <v>224</v>
      </c>
      <c r="Y20" s="98">
        <v>248</v>
      </c>
      <c r="Z20" s="98">
        <v>260</v>
      </c>
      <c r="AA20" s="98">
        <v>268</v>
      </c>
      <c r="AB20" s="98">
        <v>856</v>
      </c>
      <c r="AC20" s="1"/>
      <c r="AD20" s="1"/>
      <c r="AE20" s="1"/>
      <c r="AF20" s="1"/>
      <c r="AG20" s="1"/>
      <c r="AH20" s="1"/>
      <c r="AI20" s="1"/>
      <c r="AJ20" s="1"/>
      <c r="AK20" s="1">
        <v>13</v>
      </c>
      <c r="AL20" s="98">
        <v>174</v>
      </c>
      <c r="AM20" s="98">
        <v>186</v>
      </c>
      <c r="AN20" s="98">
        <v>206</v>
      </c>
      <c r="AO20" s="98">
        <v>216</v>
      </c>
      <c r="AP20" s="98">
        <v>223</v>
      </c>
      <c r="AQ20" s="98">
        <v>724</v>
      </c>
      <c r="AR20" s="1"/>
      <c r="AS20" s="1">
        <v>13</v>
      </c>
      <c r="AT20" s="98">
        <v>162</v>
      </c>
      <c r="AU20" s="98">
        <v>173</v>
      </c>
      <c r="AV20" s="98">
        <v>192</v>
      </c>
      <c r="AW20" s="98">
        <v>201</v>
      </c>
      <c r="AX20" s="98">
        <v>208</v>
      </c>
      <c r="AY20" s="98">
        <v>676</v>
      </c>
      <c r="BA20" s="99">
        <f t="shared" si="1"/>
        <v>0.71365638766519823</v>
      </c>
      <c r="BB20" s="99">
        <f t="shared" si="2"/>
        <v>0.71487603305785119</v>
      </c>
      <c r="BC20" s="99">
        <f t="shared" si="3"/>
        <v>0.71641791044776115</v>
      </c>
      <c r="BD20" s="99">
        <f t="shared" si="4"/>
        <v>0.71530249110320288</v>
      </c>
      <c r="BE20" s="99">
        <f t="shared" si="5"/>
        <v>0.7197231833910035</v>
      </c>
      <c r="BF20" s="99">
        <f t="shared" si="6"/>
        <v>0.73081081081081078</v>
      </c>
      <c r="BH20" s="98">
        <f t="shared" si="7"/>
        <v>53</v>
      </c>
      <c r="BI20" s="98">
        <f t="shared" si="8"/>
        <v>56</v>
      </c>
      <c r="BJ20" s="98">
        <f t="shared" si="9"/>
        <v>62</v>
      </c>
      <c r="BK20" s="98">
        <f t="shared" si="10"/>
        <v>65</v>
      </c>
      <c r="BL20" s="98">
        <f t="shared" si="11"/>
        <v>66</v>
      </c>
      <c r="BM20" s="98">
        <f t="shared" si="12"/>
        <v>201</v>
      </c>
    </row>
    <row r="21" spans="1:65" ht="12.75" customHeight="1" x14ac:dyDescent="0.3">
      <c r="A21" s="157"/>
      <c r="B21" s="159"/>
      <c r="C21" s="52">
        <v>14</v>
      </c>
      <c r="D21" s="46">
        <f t="shared" si="13"/>
        <v>299.99</v>
      </c>
      <c r="E21" s="46">
        <f t="shared" si="0"/>
        <v>323.57</v>
      </c>
      <c r="F21" s="46">
        <f t="shared" si="0"/>
        <v>358.94</v>
      </c>
      <c r="G21" s="46">
        <f t="shared" si="0"/>
        <v>377.28000000000003</v>
      </c>
      <c r="H21" s="46">
        <f t="shared" si="0"/>
        <v>389.07</v>
      </c>
      <c r="I21" s="46">
        <f t="shared" si="0"/>
        <v>1228.78</v>
      </c>
      <c r="J21" s="52">
        <v>14</v>
      </c>
      <c r="K21" s="8"/>
      <c r="L21" s="8"/>
      <c r="M21" s="1">
        <v>14</v>
      </c>
      <c r="N21" s="98">
        <v>229</v>
      </c>
      <c r="O21" s="98">
        <v>247</v>
      </c>
      <c r="P21" s="98">
        <v>274</v>
      </c>
      <c r="Q21" s="98">
        <v>288</v>
      </c>
      <c r="R21" s="98">
        <v>297</v>
      </c>
      <c r="S21" s="98">
        <v>938</v>
      </c>
      <c r="T21" s="1"/>
      <c r="U21" s="1"/>
      <c r="V21" s="1">
        <v>14</v>
      </c>
      <c r="W21" s="98">
        <v>212</v>
      </c>
      <c r="X21" s="98">
        <v>229</v>
      </c>
      <c r="Y21" s="98">
        <v>254</v>
      </c>
      <c r="Z21" s="98">
        <v>267</v>
      </c>
      <c r="AA21" s="98">
        <v>275</v>
      </c>
      <c r="AB21" s="98">
        <v>869</v>
      </c>
      <c r="AC21" s="1"/>
      <c r="AD21" s="1"/>
      <c r="AE21" s="1"/>
      <c r="AF21" s="1"/>
      <c r="AG21" s="1"/>
      <c r="AH21" s="1"/>
      <c r="AI21" s="1"/>
      <c r="AJ21" s="1"/>
      <c r="AK21" s="1">
        <v>14</v>
      </c>
      <c r="AL21" s="98">
        <v>176</v>
      </c>
      <c r="AM21" s="98">
        <v>189</v>
      </c>
      <c r="AN21" s="98">
        <v>211</v>
      </c>
      <c r="AO21" s="98">
        <v>222</v>
      </c>
      <c r="AP21" s="98">
        <v>229</v>
      </c>
      <c r="AQ21" s="98">
        <v>735</v>
      </c>
      <c r="AR21" s="1"/>
      <c r="AS21" s="1">
        <v>14</v>
      </c>
      <c r="AT21" s="98">
        <v>164</v>
      </c>
      <c r="AU21" s="98">
        <v>176</v>
      </c>
      <c r="AV21" s="98">
        <v>197</v>
      </c>
      <c r="AW21" s="98">
        <v>207</v>
      </c>
      <c r="AX21" s="98">
        <v>214</v>
      </c>
      <c r="AY21" s="98">
        <v>686</v>
      </c>
      <c r="BA21" s="99">
        <f t="shared" si="1"/>
        <v>0.71615720524017468</v>
      </c>
      <c r="BB21" s="99">
        <f t="shared" si="2"/>
        <v>0.71255060728744934</v>
      </c>
      <c r="BC21" s="99">
        <f t="shared" si="3"/>
        <v>0.71897810218978098</v>
      </c>
      <c r="BD21" s="99">
        <f t="shared" si="4"/>
        <v>0.71875</v>
      </c>
      <c r="BE21" s="99">
        <f t="shared" si="5"/>
        <v>0.72053872053872059</v>
      </c>
      <c r="BF21" s="99">
        <f t="shared" si="6"/>
        <v>0.73134328358208955</v>
      </c>
      <c r="BH21" s="98">
        <f t="shared" si="7"/>
        <v>53</v>
      </c>
      <c r="BI21" s="98">
        <f t="shared" si="8"/>
        <v>58</v>
      </c>
      <c r="BJ21" s="98">
        <f t="shared" si="9"/>
        <v>63</v>
      </c>
      <c r="BK21" s="98">
        <f t="shared" si="10"/>
        <v>66</v>
      </c>
      <c r="BL21" s="98">
        <f t="shared" si="11"/>
        <v>68</v>
      </c>
      <c r="BM21" s="98">
        <f t="shared" si="12"/>
        <v>203</v>
      </c>
    </row>
    <row r="22" spans="1:65" ht="12.75" customHeight="1" x14ac:dyDescent="0.3">
      <c r="A22" s="157"/>
      <c r="B22" s="159"/>
      <c r="C22" s="49">
        <v>15</v>
      </c>
      <c r="D22" s="50">
        <f t="shared" si="13"/>
        <v>305.23</v>
      </c>
      <c r="E22" s="50">
        <f t="shared" si="0"/>
        <v>328.81</v>
      </c>
      <c r="F22" s="50">
        <f t="shared" si="0"/>
        <v>369.42</v>
      </c>
      <c r="G22" s="50">
        <f t="shared" si="0"/>
        <v>389.07</v>
      </c>
      <c r="H22" s="50">
        <f t="shared" si="0"/>
        <v>398.24</v>
      </c>
      <c r="I22" s="50">
        <f t="shared" si="0"/>
        <v>1248.43</v>
      </c>
      <c r="J22" s="49">
        <v>15</v>
      </c>
      <c r="K22" s="8"/>
      <c r="L22" s="8"/>
      <c r="M22" s="1">
        <v>15</v>
      </c>
      <c r="N22" s="98">
        <v>233</v>
      </c>
      <c r="O22" s="98">
        <v>251</v>
      </c>
      <c r="P22" s="98">
        <v>282</v>
      </c>
      <c r="Q22" s="98">
        <v>297</v>
      </c>
      <c r="R22" s="98">
        <v>304</v>
      </c>
      <c r="S22" s="98">
        <v>953</v>
      </c>
      <c r="T22" s="1"/>
      <c r="U22" s="1"/>
      <c r="V22" s="1">
        <v>15</v>
      </c>
      <c r="W22" s="98">
        <v>216</v>
      </c>
      <c r="X22" s="98">
        <v>232</v>
      </c>
      <c r="Y22" s="98">
        <v>261</v>
      </c>
      <c r="Z22" s="98">
        <v>275</v>
      </c>
      <c r="AA22" s="98">
        <v>282</v>
      </c>
      <c r="AB22" s="98">
        <v>883</v>
      </c>
      <c r="AC22" s="1"/>
      <c r="AD22" s="1"/>
      <c r="AE22" s="1"/>
      <c r="AF22" s="1"/>
      <c r="AG22" s="1"/>
      <c r="AH22" s="1"/>
      <c r="AI22" s="1"/>
      <c r="AJ22" s="1"/>
      <c r="AK22" s="1">
        <v>15</v>
      </c>
      <c r="AL22" s="98">
        <v>179</v>
      </c>
      <c r="AM22" s="98">
        <v>192</v>
      </c>
      <c r="AN22" s="98">
        <v>217</v>
      </c>
      <c r="AO22" s="98">
        <v>229</v>
      </c>
      <c r="AP22" s="98">
        <v>235</v>
      </c>
      <c r="AQ22" s="98">
        <v>747</v>
      </c>
      <c r="AR22" s="1"/>
      <c r="AS22" s="1">
        <v>15</v>
      </c>
      <c r="AT22" s="98">
        <v>167</v>
      </c>
      <c r="AU22" s="98">
        <v>179</v>
      </c>
      <c r="AV22" s="98">
        <v>202</v>
      </c>
      <c r="AW22" s="98">
        <v>214</v>
      </c>
      <c r="AX22" s="98">
        <v>219</v>
      </c>
      <c r="AY22" s="98">
        <v>698</v>
      </c>
      <c r="BA22" s="99">
        <f t="shared" si="1"/>
        <v>0.71673819742489275</v>
      </c>
      <c r="BB22" s="99">
        <f t="shared" si="2"/>
        <v>0.71314741035856577</v>
      </c>
      <c r="BC22" s="99">
        <f t="shared" si="3"/>
        <v>0.71631205673758869</v>
      </c>
      <c r="BD22" s="99">
        <f t="shared" si="4"/>
        <v>0.72053872053872059</v>
      </c>
      <c r="BE22" s="99">
        <f t="shared" si="5"/>
        <v>0.72039473684210531</v>
      </c>
      <c r="BF22" s="99">
        <f t="shared" si="6"/>
        <v>0.73242392444910809</v>
      </c>
      <c r="BH22" s="98">
        <f t="shared" si="7"/>
        <v>54</v>
      </c>
      <c r="BI22" s="98">
        <f t="shared" si="8"/>
        <v>59</v>
      </c>
      <c r="BJ22" s="98">
        <f t="shared" si="9"/>
        <v>65</v>
      </c>
      <c r="BK22" s="98">
        <f t="shared" si="10"/>
        <v>68</v>
      </c>
      <c r="BL22" s="98">
        <f t="shared" si="11"/>
        <v>69</v>
      </c>
      <c r="BM22" s="98">
        <f t="shared" si="12"/>
        <v>206</v>
      </c>
    </row>
    <row r="23" spans="1:65" ht="12.75" customHeight="1" x14ac:dyDescent="0.3">
      <c r="A23" s="157"/>
      <c r="B23" s="159"/>
      <c r="C23" s="52">
        <v>16</v>
      </c>
      <c r="D23" s="46">
        <f t="shared" si="13"/>
        <v>311.78000000000003</v>
      </c>
      <c r="E23" s="46">
        <f t="shared" si="0"/>
        <v>331.43</v>
      </c>
      <c r="F23" s="46">
        <f t="shared" si="0"/>
        <v>375.97</v>
      </c>
      <c r="G23" s="46">
        <f t="shared" si="0"/>
        <v>400.86</v>
      </c>
      <c r="H23" s="46">
        <f t="shared" si="0"/>
        <v>407.41</v>
      </c>
      <c r="I23" s="46">
        <f t="shared" si="0"/>
        <v>1268.0800000000002</v>
      </c>
      <c r="J23" s="52">
        <v>16</v>
      </c>
      <c r="K23" s="8"/>
      <c r="L23" s="8"/>
      <c r="M23" s="1">
        <v>16</v>
      </c>
      <c r="N23" s="98">
        <v>238</v>
      </c>
      <c r="O23" s="98">
        <v>253</v>
      </c>
      <c r="P23" s="98">
        <v>287</v>
      </c>
      <c r="Q23" s="98">
        <v>306</v>
      </c>
      <c r="R23" s="98">
        <v>311</v>
      </c>
      <c r="S23" s="98">
        <v>968</v>
      </c>
      <c r="T23" s="1"/>
      <c r="U23" s="1"/>
      <c r="V23" s="1">
        <v>16</v>
      </c>
      <c r="W23" s="98">
        <v>220</v>
      </c>
      <c r="X23" s="98">
        <v>234</v>
      </c>
      <c r="Y23" s="98">
        <v>266</v>
      </c>
      <c r="Z23" s="98">
        <v>283</v>
      </c>
      <c r="AA23" s="98">
        <v>288</v>
      </c>
      <c r="AB23" s="98">
        <v>897</v>
      </c>
      <c r="AC23" s="1"/>
      <c r="AD23" s="1"/>
      <c r="AE23" s="1"/>
      <c r="AF23" s="1"/>
      <c r="AG23" s="1"/>
      <c r="AH23" s="1"/>
      <c r="AI23" s="1"/>
      <c r="AJ23" s="1"/>
      <c r="AK23" s="1">
        <v>16</v>
      </c>
      <c r="AL23" s="98">
        <v>183</v>
      </c>
      <c r="AM23" s="98">
        <v>194</v>
      </c>
      <c r="AN23" s="98">
        <v>221</v>
      </c>
      <c r="AO23" s="98">
        <v>236</v>
      </c>
      <c r="AP23" s="98">
        <v>240</v>
      </c>
      <c r="AQ23" s="98">
        <v>759</v>
      </c>
      <c r="AR23" s="1"/>
      <c r="AS23" s="1">
        <v>16</v>
      </c>
      <c r="AT23" s="98">
        <v>171</v>
      </c>
      <c r="AU23" s="98">
        <v>181</v>
      </c>
      <c r="AV23" s="98">
        <v>206</v>
      </c>
      <c r="AW23" s="98">
        <v>220</v>
      </c>
      <c r="AX23" s="98">
        <v>224</v>
      </c>
      <c r="AY23" s="98">
        <v>709</v>
      </c>
      <c r="BA23" s="99">
        <f t="shared" si="1"/>
        <v>0.71848739495798319</v>
      </c>
      <c r="BB23" s="99">
        <f t="shared" si="2"/>
        <v>0.71541501976284583</v>
      </c>
      <c r="BC23" s="99">
        <f t="shared" si="3"/>
        <v>0.71777003484320556</v>
      </c>
      <c r="BD23" s="99">
        <f t="shared" si="4"/>
        <v>0.71895424836601307</v>
      </c>
      <c r="BE23" s="99">
        <f t="shared" si="5"/>
        <v>0.72025723472668812</v>
      </c>
      <c r="BF23" s="99">
        <f t="shared" si="6"/>
        <v>0.7324380165289256</v>
      </c>
      <c r="BH23" s="98">
        <f t="shared" si="7"/>
        <v>55</v>
      </c>
      <c r="BI23" s="98">
        <f t="shared" si="8"/>
        <v>59</v>
      </c>
      <c r="BJ23" s="98">
        <f t="shared" si="9"/>
        <v>66</v>
      </c>
      <c r="BK23" s="98">
        <f t="shared" si="10"/>
        <v>70</v>
      </c>
      <c r="BL23" s="98">
        <f t="shared" si="11"/>
        <v>71</v>
      </c>
      <c r="BM23" s="98">
        <f t="shared" si="12"/>
        <v>209</v>
      </c>
    </row>
    <row r="24" spans="1:65" ht="12.75" customHeight="1" x14ac:dyDescent="0.3">
      <c r="A24" s="157"/>
      <c r="B24" s="159"/>
      <c r="C24" s="49">
        <v>17</v>
      </c>
      <c r="D24" s="50">
        <f t="shared" si="13"/>
        <v>318.33000000000004</v>
      </c>
      <c r="E24" s="50">
        <f t="shared" si="0"/>
        <v>336.67</v>
      </c>
      <c r="F24" s="50">
        <f t="shared" si="0"/>
        <v>385.14000000000004</v>
      </c>
      <c r="G24" s="50">
        <f t="shared" si="0"/>
        <v>408.72</v>
      </c>
      <c r="H24" s="50">
        <f t="shared" si="0"/>
        <v>417.89000000000004</v>
      </c>
      <c r="I24" s="50">
        <f t="shared" si="0"/>
        <v>1290.3500000000001</v>
      </c>
      <c r="J24" s="49">
        <v>17</v>
      </c>
      <c r="K24" s="8"/>
      <c r="L24" s="8"/>
      <c r="M24" s="1">
        <v>17</v>
      </c>
      <c r="N24" s="98">
        <v>243</v>
      </c>
      <c r="O24" s="98">
        <v>257</v>
      </c>
      <c r="P24" s="98">
        <v>294</v>
      </c>
      <c r="Q24" s="98">
        <v>312</v>
      </c>
      <c r="R24" s="98">
        <v>319</v>
      </c>
      <c r="S24" s="98">
        <v>985</v>
      </c>
      <c r="T24" s="1"/>
      <c r="U24" s="1"/>
      <c r="V24" s="1">
        <v>17</v>
      </c>
      <c r="W24" s="98">
        <v>225</v>
      </c>
      <c r="X24" s="98">
        <v>238</v>
      </c>
      <c r="Y24" s="98">
        <v>273</v>
      </c>
      <c r="Z24" s="98">
        <v>289</v>
      </c>
      <c r="AA24" s="98">
        <v>296</v>
      </c>
      <c r="AB24" s="98">
        <v>912</v>
      </c>
      <c r="AC24" s="1"/>
      <c r="AD24" s="1"/>
      <c r="AE24" s="1"/>
      <c r="AF24" s="1"/>
      <c r="AG24" s="1"/>
      <c r="AH24" s="1"/>
      <c r="AI24" s="1"/>
      <c r="AJ24" s="1"/>
      <c r="AK24" s="1">
        <v>17</v>
      </c>
      <c r="AL24" s="98">
        <v>187</v>
      </c>
      <c r="AM24" s="98">
        <v>197</v>
      </c>
      <c r="AN24" s="98">
        <v>227</v>
      </c>
      <c r="AO24" s="98">
        <v>241</v>
      </c>
      <c r="AP24" s="98">
        <v>247</v>
      </c>
      <c r="AQ24" s="98">
        <v>772</v>
      </c>
      <c r="AR24" s="1"/>
      <c r="AS24" s="1">
        <v>17</v>
      </c>
      <c r="AT24" s="98">
        <v>174</v>
      </c>
      <c r="AU24" s="98">
        <v>184</v>
      </c>
      <c r="AV24" s="98">
        <v>212</v>
      </c>
      <c r="AW24" s="98">
        <v>225</v>
      </c>
      <c r="AX24" s="98">
        <v>230</v>
      </c>
      <c r="AY24" s="98">
        <v>721</v>
      </c>
      <c r="BA24" s="99">
        <f t="shared" si="1"/>
        <v>0.71604938271604934</v>
      </c>
      <c r="BB24" s="99">
        <f t="shared" si="2"/>
        <v>0.71595330739299612</v>
      </c>
      <c r="BC24" s="99">
        <f t="shared" si="3"/>
        <v>0.72108843537414968</v>
      </c>
      <c r="BD24" s="99">
        <f t="shared" si="4"/>
        <v>0.72115384615384615</v>
      </c>
      <c r="BE24" s="99">
        <f t="shared" si="5"/>
        <v>0.72100313479623823</v>
      </c>
      <c r="BF24" s="99">
        <f t="shared" si="6"/>
        <v>0.73197969543147212</v>
      </c>
      <c r="BH24" s="98">
        <f t="shared" si="7"/>
        <v>56</v>
      </c>
      <c r="BI24" s="98">
        <f t="shared" si="8"/>
        <v>60</v>
      </c>
      <c r="BJ24" s="98">
        <f t="shared" si="9"/>
        <v>67</v>
      </c>
      <c r="BK24" s="98">
        <f t="shared" si="10"/>
        <v>71</v>
      </c>
      <c r="BL24" s="98">
        <f t="shared" si="11"/>
        <v>72</v>
      </c>
      <c r="BM24" s="98">
        <f t="shared" si="12"/>
        <v>213</v>
      </c>
    </row>
    <row r="25" spans="1:65" ht="12.75" customHeight="1" x14ac:dyDescent="0.3">
      <c r="A25" s="157"/>
      <c r="B25" s="159"/>
      <c r="C25" s="52">
        <v>18</v>
      </c>
      <c r="D25" s="46">
        <f t="shared" si="13"/>
        <v>324.88</v>
      </c>
      <c r="E25" s="46">
        <f t="shared" si="0"/>
        <v>343.22</v>
      </c>
      <c r="F25" s="46">
        <f t="shared" si="0"/>
        <v>394.31</v>
      </c>
      <c r="G25" s="46">
        <f t="shared" si="0"/>
        <v>420.51</v>
      </c>
      <c r="H25" s="46">
        <f t="shared" si="0"/>
        <v>428.37</v>
      </c>
      <c r="I25" s="46">
        <f t="shared" si="0"/>
        <v>1310</v>
      </c>
      <c r="J25" s="52">
        <v>18</v>
      </c>
      <c r="K25" s="8"/>
      <c r="L25" s="8"/>
      <c r="M25" s="1">
        <v>18</v>
      </c>
      <c r="N25" s="98">
        <v>248</v>
      </c>
      <c r="O25" s="98">
        <v>262</v>
      </c>
      <c r="P25" s="98">
        <v>301</v>
      </c>
      <c r="Q25" s="98">
        <v>321</v>
      </c>
      <c r="R25" s="98">
        <v>327</v>
      </c>
      <c r="S25" s="98">
        <v>1000</v>
      </c>
      <c r="T25" s="1"/>
      <c r="U25" s="1"/>
      <c r="V25" s="1">
        <v>18</v>
      </c>
      <c r="W25" s="98">
        <v>230</v>
      </c>
      <c r="X25" s="98">
        <v>242</v>
      </c>
      <c r="Y25" s="98">
        <v>278</v>
      </c>
      <c r="Z25" s="98">
        <v>297</v>
      </c>
      <c r="AA25" s="98">
        <v>303</v>
      </c>
      <c r="AB25" s="98">
        <v>926</v>
      </c>
      <c r="AC25" s="1"/>
      <c r="AD25" s="1"/>
      <c r="AE25" s="1"/>
      <c r="AF25" s="1"/>
      <c r="AG25" s="1"/>
      <c r="AH25" s="1"/>
      <c r="AI25" s="1"/>
      <c r="AJ25" s="1"/>
      <c r="AK25" s="1">
        <v>18</v>
      </c>
      <c r="AL25" s="98">
        <v>190</v>
      </c>
      <c r="AM25" s="98">
        <v>201</v>
      </c>
      <c r="AN25" s="98">
        <v>232</v>
      </c>
      <c r="AO25" s="98">
        <v>248</v>
      </c>
      <c r="AP25" s="98">
        <v>253</v>
      </c>
      <c r="AQ25" s="98">
        <v>783</v>
      </c>
      <c r="AR25" s="1"/>
      <c r="AS25" s="1">
        <v>18</v>
      </c>
      <c r="AT25" s="98">
        <v>177</v>
      </c>
      <c r="AU25" s="98">
        <v>187</v>
      </c>
      <c r="AV25" s="98">
        <v>216</v>
      </c>
      <c r="AW25" s="98">
        <v>231</v>
      </c>
      <c r="AX25" s="98">
        <v>236</v>
      </c>
      <c r="AY25" s="98">
        <v>731</v>
      </c>
      <c r="BA25" s="99">
        <f t="shared" si="1"/>
        <v>0.71370967741935487</v>
      </c>
      <c r="BB25" s="99">
        <f t="shared" si="2"/>
        <v>0.7137404580152672</v>
      </c>
      <c r="BC25" s="99">
        <f t="shared" si="3"/>
        <v>0.71760797342192695</v>
      </c>
      <c r="BD25" s="99">
        <f t="shared" si="4"/>
        <v>0.71962616822429903</v>
      </c>
      <c r="BE25" s="99">
        <f t="shared" si="5"/>
        <v>0.72171253822629966</v>
      </c>
      <c r="BF25" s="99">
        <f t="shared" si="6"/>
        <v>0.73099999999999998</v>
      </c>
      <c r="BH25" s="98">
        <f t="shared" si="7"/>
        <v>58</v>
      </c>
      <c r="BI25" s="98">
        <f t="shared" si="8"/>
        <v>61</v>
      </c>
      <c r="BJ25" s="98">
        <f t="shared" si="9"/>
        <v>69</v>
      </c>
      <c r="BK25" s="98">
        <f t="shared" si="10"/>
        <v>73</v>
      </c>
      <c r="BL25" s="98">
        <f t="shared" si="11"/>
        <v>74</v>
      </c>
      <c r="BM25" s="98">
        <f t="shared" si="12"/>
        <v>217</v>
      </c>
    </row>
    <row r="26" spans="1:65" ht="12.75" customHeight="1" x14ac:dyDescent="0.3">
      <c r="A26" s="157"/>
      <c r="B26" s="159"/>
      <c r="C26" s="49">
        <v>19</v>
      </c>
      <c r="D26" s="50">
        <f t="shared" si="13"/>
        <v>330.12</v>
      </c>
      <c r="E26" s="50">
        <f t="shared" si="0"/>
        <v>349.77000000000004</v>
      </c>
      <c r="F26" s="50">
        <f t="shared" si="0"/>
        <v>402.17</v>
      </c>
      <c r="G26" s="50">
        <f t="shared" si="0"/>
        <v>430.99</v>
      </c>
      <c r="H26" s="50">
        <f t="shared" si="0"/>
        <v>437.54</v>
      </c>
      <c r="I26" s="50">
        <f t="shared" si="0"/>
        <v>1330.96</v>
      </c>
      <c r="J26" s="49">
        <v>19</v>
      </c>
      <c r="K26" s="8"/>
      <c r="L26" s="8"/>
      <c r="M26" s="1">
        <v>19</v>
      </c>
      <c r="N26" s="98">
        <v>252</v>
      </c>
      <c r="O26" s="98">
        <v>267</v>
      </c>
      <c r="P26" s="98">
        <v>307</v>
      </c>
      <c r="Q26" s="98">
        <v>329</v>
      </c>
      <c r="R26" s="98">
        <v>334</v>
      </c>
      <c r="S26" s="98">
        <v>1016</v>
      </c>
      <c r="T26" s="1"/>
      <c r="U26" s="1"/>
      <c r="V26" s="1">
        <v>19</v>
      </c>
      <c r="W26" s="98">
        <v>233</v>
      </c>
      <c r="X26" s="98">
        <v>247</v>
      </c>
      <c r="Y26" s="98">
        <v>284</v>
      </c>
      <c r="Z26" s="98">
        <v>305</v>
      </c>
      <c r="AA26" s="98">
        <v>310</v>
      </c>
      <c r="AB26" s="98">
        <v>941</v>
      </c>
      <c r="AC26" s="1"/>
      <c r="AD26" s="1"/>
      <c r="AE26" s="1"/>
      <c r="AF26" s="1"/>
      <c r="AG26" s="1"/>
      <c r="AH26" s="1"/>
      <c r="AI26" s="1"/>
      <c r="AJ26" s="1"/>
      <c r="AK26" s="1">
        <v>19</v>
      </c>
      <c r="AL26" s="98">
        <v>193</v>
      </c>
      <c r="AM26" s="98">
        <v>205</v>
      </c>
      <c r="AN26" s="98">
        <v>237</v>
      </c>
      <c r="AO26" s="98">
        <v>255</v>
      </c>
      <c r="AP26" s="98">
        <v>259</v>
      </c>
      <c r="AQ26" s="98">
        <v>796</v>
      </c>
      <c r="AR26" s="1"/>
      <c r="AS26" s="1">
        <v>19</v>
      </c>
      <c r="AT26" s="98">
        <v>180</v>
      </c>
      <c r="AU26" s="98">
        <v>191</v>
      </c>
      <c r="AV26" s="98">
        <v>221</v>
      </c>
      <c r="AW26" s="98">
        <v>238</v>
      </c>
      <c r="AX26" s="98">
        <v>242</v>
      </c>
      <c r="AY26" s="98">
        <v>743</v>
      </c>
      <c r="BA26" s="99">
        <f t="shared" si="1"/>
        <v>0.7142857142857143</v>
      </c>
      <c r="BB26" s="99">
        <f t="shared" si="2"/>
        <v>0.71535580524344566</v>
      </c>
      <c r="BC26" s="99">
        <f t="shared" si="3"/>
        <v>0.71986970684039087</v>
      </c>
      <c r="BD26" s="99">
        <f t="shared" si="4"/>
        <v>0.72340425531914898</v>
      </c>
      <c r="BE26" s="99">
        <f t="shared" si="5"/>
        <v>0.72455089820359286</v>
      </c>
      <c r="BF26" s="99">
        <f t="shared" si="6"/>
        <v>0.73129921259842523</v>
      </c>
      <c r="BH26" s="98">
        <f t="shared" si="7"/>
        <v>59</v>
      </c>
      <c r="BI26" s="98">
        <f t="shared" si="8"/>
        <v>62</v>
      </c>
      <c r="BJ26" s="98">
        <f t="shared" si="9"/>
        <v>70</v>
      </c>
      <c r="BK26" s="98">
        <f t="shared" si="10"/>
        <v>74</v>
      </c>
      <c r="BL26" s="98">
        <f t="shared" si="11"/>
        <v>75</v>
      </c>
      <c r="BM26" s="98">
        <f t="shared" si="12"/>
        <v>220</v>
      </c>
    </row>
    <row r="27" spans="1:65" ht="12.75" customHeight="1" x14ac:dyDescent="0.3">
      <c r="A27" s="157"/>
      <c r="B27" s="159"/>
      <c r="C27" s="52">
        <v>20</v>
      </c>
      <c r="D27" s="46">
        <f t="shared" si="13"/>
        <v>335.36</v>
      </c>
      <c r="E27" s="46">
        <f t="shared" si="0"/>
        <v>352.39</v>
      </c>
      <c r="F27" s="46">
        <f t="shared" si="0"/>
        <v>410.03000000000003</v>
      </c>
      <c r="G27" s="46">
        <f t="shared" si="0"/>
        <v>442.78000000000003</v>
      </c>
      <c r="H27" s="46">
        <f t="shared" si="0"/>
        <v>449.33000000000004</v>
      </c>
      <c r="I27" s="46">
        <f t="shared" si="0"/>
        <v>1349.3</v>
      </c>
      <c r="J27" s="52">
        <v>20</v>
      </c>
      <c r="K27" s="8"/>
      <c r="L27" s="8"/>
      <c r="M27" s="1">
        <v>20</v>
      </c>
      <c r="N27" s="98">
        <v>256</v>
      </c>
      <c r="O27" s="98">
        <v>269</v>
      </c>
      <c r="P27" s="98">
        <v>313</v>
      </c>
      <c r="Q27" s="98">
        <v>338</v>
      </c>
      <c r="R27" s="98">
        <v>343</v>
      </c>
      <c r="S27" s="98">
        <v>1030</v>
      </c>
      <c r="T27" s="1"/>
      <c r="U27" s="1"/>
      <c r="V27" s="1">
        <v>20</v>
      </c>
      <c r="W27" s="98">
        <v>237</v>
      </c>
      <c r="X27" s="98">
        <v>249</v>
      </c>
      <c r="Y27" s="98">
        <v>290</v>
      </c>
      <c r="Z27" s="98">
        <v>313</v>
      </c>
      <c r="AA27" s="98">
        <v>318</v>
      </c>
      <c r="AB27" s="98">
        <v>954</v>
      </c>
      <c r="AC27" s="1"/>
      <c r="AD27" s="1"/>
      <c r="AE27" s="1"/>
      <c r="AF27" s="1"/>
      <c r="AG27" s="1"/>
      <c r="AH27" s="1"/>
      <c r="AI27" s="1"/>
      <c r="AJ27" s="1"/>
      <c r="AK27" s="1">
        <v>20</v>
      </c>
      <c r="AL27" s="98">
        <v>196</v>
      </c>
      <c r="AM27" s="98">
        <v>207</v>
      </c>
      <c r="AN27" s="98">
        <v>242</v>
      </c>
      <c r="AO27" s="98">
        <v>262</v>
      </c>
      <c r="AP27" s="98">
        <v>266</v>
      </c>
      <c r="AQ27" s="98">
        <v>807</v>
      </c>
      <c r="AR27" s="1"/>
      <c r="AS27" s="1">
        <v>20</v>
      </c>
      <c r="AT27" s="98">
        <v>183</v>
      </c>
      <c r="AU27" s="98">
        <v>193</v>
      </c>
      <c r="AV27" s="98">
        <v>226</v>
      </c>
      <c r="AW27" s="98">
        <v>244</v>
      </c>
      <c r="AX27" s="98">
        <v>248</v>
      </c>
      <c r="AY27" s="98">
        <v>754</v>
      </c>
      <c r="BA27" s="99">
        <f t="shared" si="1"/>
        <v>0.71484375</v>
      </c>
      <c r="BB27" s="99">
        <f t="shared" si="2"/>
        <v>0.71747211895910779</v>
      </c>
      <c r="BC27" s="99">
        <f t="shared" si="3"/>
        <v>0.72204472843450485</v>
      </c>
      <c r="BD27" s="99">
        <f t="shared" si="4"/>
        <v>0.72189349112426038</v>
      </c>
      <c r="BE27" s="99">
        <f t="shared" si="5"/>
        <v>0.72303206997084546</v>
      </c>
      <c r="BF27" s="99">
        <f t="shared" si="6"/>
        <v>0.73203883495145627</v>
      </c>
      <c r="BH27" s="98">
        <f t="shared" si="7"/>
        <v>60</v>
      </c>
      <c r="BI27" s="98">
        <f t="shared" si="8"/>
        <v>62</v>
      </c>
      <c r="BJ27" s="98">
        <f t="shared" si="9"/>
        <v>71</v>
      </c>
      <c r="BK27" s="98">
        <f t="shared" si="10"/>
        <v>76</v>
      </c>
      <c r="BL27" s="98">
        <f t="shared" si="11"/>
        <v>77</v>
      </c>
      <c r="BM27" s="98">
        <f t="shared" si="12"/>
        <v>223</v>
      </c>
    </row>
    <row r="28" spans="1:65" ht="12.75" customHeight="1" x14ac:dyDescent="0.3">
      <c r="A28" s="157"/>
      <c r="B28" s="159"/>
      <c r="C28" s="49">
        <v>21</v>
      </c>
      <c r="D28" s="50">
        <f t="shared" si="13"/>
        <v>343.22</v>
      </c>
      <c r="E28" s="50">
        <f t="shared" si="0"/>
        <v>357.63</v>
      </c>
      <c r="F28" s="50">
        <f t="shared" si="0"/>
        <v>416.58000000000004</v>
      </c>
      <c r="G28" s="50">
        <f t="shared" si="0"/>
        <v>448.02000000000004</v>
      </c>
      <c r="H28" s="50">
        <f t="shared" si="0"/>
        <v>455.88</v>
      </c>
      <c r="I28" s="50">
        <f t="shared" si="0"/>
        <v>1365.02</v>
      </c>
      <c r="J28" s="49">
        <v>21</v>
      </c>
      <c r="K28" s="8"/>
      <c r="L28" s="8"/>
      <c r="M28" s="1">
        <v>21</v>
      </c>
      <c r="N28" s="98">
        <v>262</v>
      </c>
      <c r="O28" s="98">
        <v>273</v>
      </c>
      <c r="P28" s="98">
        <v>318</v>
      </c>
      <c r="Q28" s="98">
        <v>342</v>
      </c>
      <c r="R28" s="98">
        <v>348</v>
      </c>
      <c r="S28" s="98">
        <v>1042</v>
      </c>
      <c r="T28" s="1"/>
      <c r="U28" s="1"/>
      <c r="V28" s="1">
        <v>21</v>
      </c>
      <c r="W28" s="98">
        <v>242</v>
      </c>
      <c r="X28" s="98">
        <v>253</v>
      </c>
      <c r="Y28" s="98">
        <v>295</v>
      </c>
      <c r="Z28" s="98">
        <v>317</v>
      </c>
      <c r="AA28" s="98">
        <v>322</v>
      </c>
      <c r="AB28" s="98">
        <v>965</v>
      </c>
      <c r="AC28" s="1"/>
      <c r="AD28" s="1"/>
      <c r="AE28" s="1"/>
      <c r="AF28" s="1"/>
      <c r="AG28" s="1"/>
      <c r="AH28" s="1"/>
      <c r="AI28" s="1"/>
      <c r="AJ28" s="1"/>
      <c r="AK28" s="1">
        <v>21</v>
      </c>
      <c r="AL28" s="98">
        <v>201</v>
      </c>
      <c r="AM28" s="98">
        <v>210</v>
      </c>
      <c r="AN28" s="98">
        <v>246</v>
      </c>
      <c r="AO28" s="98">
        <v>265</v>
      </c>
      <c r="AP28" s="98">
        <v>270</v>
      </c>
      <c r="AQ28" s="98">
        <v>817</v>
      </c>
      <c r="AR28" s="1"/>
      <c r="AS28" s="1">
        <v>21</v>
      </c>
      <c r="AT28" s="98">
        <v>187</v>
      </c>
      <c r="AU28" s="98">
        <v>196</v>
      </c>
      <c r="AV28" s="98">
        <v>229</v>
      </c>
      <c r="AW28" s="98">
        <v>247</v>
      </c>
      <c r="AX28" s="98">
        <v>252</v>
      </c>
      <c r="AY28" s="98">
        <v>763</v>
      </c>
      <c r="BA28" s="99">
        <f t="shared" si="1"/>
        <v>0.7137404580152672</v>
      </c>
      <c r="BB28" s="99">
        <f t="shared" si="2"/>
        <v>0.71794871794871795</v>
      </c>
      <c r="BC28" s="99">
        <f t="shared" si="3"/>
        <v>0.72012578616352196</v>
      </c>
      <c r="BD28" s="99">
        <f t="shared" si="4"/>
        <v>0.72222222222222221</v>
      </c>
      <c r="BE28" s="99">
        <f t="shared" si="5"/>
        <v>0.72413793103448276</v>
      </c>
      <c r="BF28" s="99">
        <f t="shared" si="6"/>
        <v>0.73224568138195778</v>
      </c>
      <c r="BH28" s="98">
        <f t="shared" si="7"/>
        <v>61</v>
      </c>
      <c r="BI28" s="98">
        <f t="shared" si="8"/>
        <v>63</v>
      </c>
      <c r="BJ28" s="98">
        <f t="shared" si="9"/>
        <v>72</v>
      </c>
      <c r="BK28" s="98">
        <f t="shared" si="10"/>
        <v>77</v>
      </c>
      <c r="BL28" s="98">
        <f t="shared" si="11"/>
        <v>78</v>
      </c>
      <c r="BM28" s="98">
        <f t="shared" si="12"/>
        <v>225</v>
      </c>
    </row>
    <row r="29" spans="1:65" ht="12.75" customHeight="1" x14ac:dyDescent="0.3">
      <c r="A29" s="157"/>
      <c r="B29" s="159"/>
      <c r="C29" s="52">
        <v>22</v>
      </c>
      <c r="D29" s="46">
        <f t="shared" si="13"/>
        <v>349.77000000000004</v>
      </c>
      <c r="E29" s="46">
        <f t="shared" si="0"/>
        <v>362.87</v>
      </c>
      <c r="F29" s="46">
        <f t="shared" si="0"/>
        <v>423.13</v>
      </c>
      <c r="G29" s="46">
        <f t="shared" si="0"/>
        <v>454.57</v>
      </c>
      <c r="H29" s="46">
        <f t="shared" si="0"/>
        <v>465.05</v>
      </c>
      <c r="I29" s="46">
        <f t="shared" si="0"/>
        <v>1382.05</v>
      </c>
      <c r="J29" s="52">
        <v>22</v>
      </c>
      <c r="K29" s="8"/>
      <c r="L29" s="8"/>
      <c r="M29" s="1">
        <v>22</v>
      </c>
      <c r="N29" s="98">
        <v>267</v>
      </c>
      <c r="O29" s="98">
        <v>277</v>
      </c>
      <c r="P29" s="98">
        <v>323</v>
      </c>
      <c r="Q29" s="98">
        <v>347</v>
      </c>
      <c r="R29" s="98">
        <v>355</v>
      </c>
      <c r="S29" s="98">
        <v>1055</v>
      </c>
      <c r="T29" s="1"/>
      <c r="U29" s="1"/>
      <c r="V29" s="1">
        <v>22</v>
      </c>
      <c r="W29" s="98">
        <v>247</v>
      </c>
      <c r="X29" s="98">
        <v>256</v>
      </c>
      <c r="Y29" s="98">
        <v>299</v>
      </c>
      <c r="Z29" s="98">
        <v>321</v>
      </c>
      <c r="AA29" s="98">
        <v>328</v>
      </c>
      <c r="AB29" s="98">
        <v>977</v>
      </c>
      <c r="AC29" s="1"/>
      <c r="AD29" s="1"/>
      <c r="AE29" s="1"/>
      <c r="AF29" s="1"/>
      <c r="AG29" s="1"/>
      <c r="AH29" s="1"/>
      <c r="AI29" s="1"/>
      <c r="AJ29" s="1"/>
      <c r="AK29" s="1">
        <v>22</v>
      </c>
      <c r="AL29" s="98">
        <v>205</v>
      </c>
      <c r="AM29" s="98">
        <v>213</v>
      </c>
      <c r="AN29" s="98">
        <v>250</v>
      </c>
      <c r="AO29" s="98">
        <v>269</v>
      </c>
      <c r="AP29" s="98">
        <v>274</v>
      </c>
      <c r="AQ29" s="98">
        <v>827</v>
      </c>
      <c r="AR29" s="1"/>
      <c r="AS29" s="1">
        <v>22</v>
      </c>
      <c r="AT29" s="98">
        <v>191</v>
      </c>
      <c r="AU29" s="98">
        <v>199</v>
      </c>
      <c r="AV29" s="98">
        <v>233</v>
      </c>
      <c r="AW29" s="98">
        <v>251</v>
      </c>
      <c r="AX29" s="98">
        <v>256</v>
      </c>
      <c r="AY29" s="98">
        <v>772</v>
      </c>
      <c r="BA29" s="99">
        <f t="shared" si="1"/>
        <v>0.71535580524344566</v>
      </c>
      <c r="BB29" s="99">
        <f t="shared" si="2"/>
        <v>0.71841155234657039</v>
      </c>
      <c r="BC29" s="99">
        <f t="shared" si="3"/>
        <v>0.72136222910216719</v>
      </c>
      <c r="BD29" s="99">
        <f t="shared" si="4"/>
        <v>0.72334293948126804</v>
      </c>
      <c r="BE29" s="99">
        <f t="shared" si="5"/>
        <v>0.72112676056338032</v>
      </c>
      <c r="BF29" s="99">
        <f t="shared" si="6"/>
        <v>0.73175355450236967</v>
      </c>
      <c r="BH29" s="98">
        <f t="shared" si="7"/>
        <v>62</v>
      </c>
      <c r="BI29" s="98">
        <f t="shared" si="8"/>
        <v>64</v>
      </c>
      <c r="BJ29" s="98">
        <f t="shared" si="9"/>
        <v>73</v>
      </c>
      <c r="BK29" s="98">
        <f t="shared" si="10"/>
        <v>78</v>
      </c>
      <c r="BL29" s="98">
        <f t="shared" si="11"/>
        <v>81</v>
      </c>
      <c r="BM29" s="98">
        <f t="shared" si="12"/>
        <v>228</v>
      </c>
    </row>
    <row r="30" spans="1:65" ht="12.75" customHeight="1" x14ac:dyDescent="0.3">
      <c r="A30" s="157"/>
      <c r="B30" s="159"/>
      <c r="C30" s="49">
        <v>23</v>
      </c>
      <c r="D30" s="50">
        <f t="shared" si="13"/>
        <v>352.39</v>
      </c>
      <c r="E30" s="50">
        <f t="shared" si="0"/>
        <v>369.42</v>
      </c>
      <c r="F30" s="50">
        <f t="shared" si="0"/>
        <v>428.37</v>
      </c>
      <c r="G30" s="50">
        <f t="shared" si="0"/>
        <v>462.43</v>
      </c>
      <c r="H30" s="50">
        <f t="shared" si="0"/>
        <v>472.91</v>
      </c>
      <c r="I30" s="50">
        <f t="shared" si="0"/>
        <v>1396.46</v>
      </c>
      <c r="J30" s="49">
        <v>23</v>
      </c>
      <c r="K30" s="8"/>
      <c r="L30" s="8"/>
      <c r="M30" s="1">
        <v>23</v>
      </c>
      <c r="N30" s="98">
        <v>269</v>
      </c>
      <c r="O30" s="98">
        <v>282</v>
      </c>
      <c r="P30" s="98">
        <v>327</v>
      </c>
      <c r="Q30" s="98">
        <v>353</v>
      </c>
      <c r="R30" s="98">
        <v>361</v>
      </c>
      <c r="S30" s="98">
        <v>1066</v>
      </c>
      <c r="T30" s="1"/>
      <c r="U30" s="1"/>
      <c r="V30" s="1">
        <v>23</v>
      </c>
      <c r="W30" s="98">
        <v>249</v>
      </c>
      <c r="X30" s="98">
        <v>261</v>
      </c>
      <c r="Y30" s="98">
        <v>303</v>
      </c>
      <c r="Z30" s="98">
        <v>327</v>
      </c>
      <c r="AA30" s="98">
        <v>334</v>
      </c>
      <c r="AB30" s="98">
        <v>987</v>
      </c>
      <c r="AC30" s="1"/>
      <c r="AD30" s="1"/>
      <c r="AE30" s="1"/>
      <c r="AF30" s="1"/>
      <c r="AG30" s="1"/>
      <c r="AH30" s="1"/>
      <c r="AI30" s="1"/>
      <c r="AJ30" s="1"/>
      <c r="AK30" s="1">
        <v>23</v>
      </c>
      <c r="AL30" s="98">
        <v>207</v>
      </c>
      <c r="AM30" s="98">
        <v>217</v>
      </c>
      <c r="AN30" s="98">
        <v>253</v>
      </c>
      <c r="AO30" s="98">
        <v>273</v>
      </c>
      <c r="AP30" s="98">
        <v>279</v>
      </c>
      <c r="AQ30" s="98">
        <v>836</v>
      </c>
      <c r="AR30" s="1"/>
      <c r="AS30" s="1">
        <v>23</v>
      </c>
      <c r="AT30" s="98">
        <v>193</v>
      </c>
      <c r="AU30" s="98">
        <v>202</v>
      </c>
      <c r="AV30" s="98">
        <v>236</v>
      </c>
      <c r="AW30" s="98">
        <v>255</v>
      </c>
      <c r="AX30" s="98">
        <v>260</v>
      </c>
      <c r="AY30" s="98">
        <v>781</v>
      </c>
      <c r="BA30" s="99">
        <f t="shared" si="1"/>
        <v>0.71747211895910779</v>
      </c>
      <c r="BB30" s="99">
        <f t="shared" si="2"/>
        <v>0.71631205673758869</v>
      </c>
      <c r="BC30" s="99">
        <f t="shared" si="3"/>
        <v>0.72171253822629966</v>
      </c>
      <c r="BD30" s="99">
        <f t="shared" si="4"/>
        <v>0.72237960339943341</v>
      </c>
      <c r="BE30" s="99">
        <f t="shared" si="5"/>
        <v>0.72022160664819945</v>
      </c>
      <c r="BF30" s="99">
        <f t="shared" si="6"/>
        <v>0.7326454033771107</v>
      </c>
      <c r="BH30" s="98">
        <f t="shared" si="7"/>
        <v>62</v>
      </c>
      <c r="BI30" s="98">
        <f t="shared" si="8"/>
        <v>65</v>
      </c>
      <c r="BJ30" s="98">
        <f t="shared" si="9"/>
        <v>74</v>
      </c>
      <c r="BK30" s="98">
        <f t="shared" si="10"/>
        <v>80</v>
      </c>
      <c r="BL30" s="98">
        <f t="shared" si="11"/>
        <v>82</v>
      </c>
      <c r="BM30" s="98">
        <f t="shared" si="12"/>
        <v>230</v>
      </c>
    </row>
    <row r="31" spans="1:65" ht="12.75" customHeight="1" x14ac:dyDescent="0.3">
      <c r="A31" s="157"/>
      <c r="B31" s="159"/>
      <c r="C31" s="52">
        <v>24</v>
      </c>
      <c r="D31" s="46">
        <f t="shared" si="13"/>
        <v>357.63</v>
      </c>
      <c r="E31" s="46">
        <f t="shared" si="0"/>
        <v>374.66</v>
      </c>
      <c r="F31" s="46">
        <f t="shared" si="0"/>
        <v>434.92</v>
      </c>
      <c r="G31" s="46">
        <f t="shared" si="0"/>
        <v>471.6</v>
      </c>
      <c r="H31" s="46">
        <f t="shared" si="0"/>
        <v>479.46000000000004</v>
      </c>
      <c r="I31" s="46">
        <f t="shared" si="0"/>
        <v>1409.56</v>
      </c>
      <c r="J31" s="52">
        <v>24</v>
      </c>
      <c r="K31" s="8"/>
      <c r="L31" s="8"/>
      <c r="M31" s="1">
        <v>24</v>
      </c>
      <c r="N31" s="98">
        <v>273</v>
      </c>
      <c r="O31" s="98">
        <v>286</v>
      </c>
      <c r="P31" s="98">
        <v>332</v>
      </c>
      <c r="Q31" s="98">
        <v>360</v>
      </c>
      <c r="R31" s="98">
        <v>366</v>
      </c>
      <c r="S31" s="98">
        <v>1076</v>
      </c>
      <c r="T31" s="1"/>
      <c r="U31" s="1"/>
      <c r="V31" s="1">
        <v>24</v>
      </c>
      <c r="W31" s="98">
        <v>253</v>
      </c>
      <c r="X31" s="98">
        <v>264</v>
      </c>
      <c r="Y31" s="98">
        <v>307</v>
      </c>
      <c r="Z31" s="98">
        <v>333</v>
      </c>
      <c r="AA31" s="98">
        <v>339</v>
      </c>
      <c r="AB31" s="98">
        <v>996</v>
      </c>
      <c r="AC31" s="1"/>
      <c r="AD31" s="1"/>
      <c r="AE31" s="1"/>
      <c r="AF31" s="1"/>
      <c r="AG31" s="1"/>
      <c r="AH31" s="1"/>
      <c r="AI31" s="1"/>
      <c r="AJ31" s="1"/>
      <c r="AK31" s="1">
        <v>24</v>
      </c>
      <c r="AL31" s="98">
        <v>210</v>
      </c>
      <c r="AM31" s="98">
        <v>220</v>
      </c>
      <c r="AN31" s="98">
        <v>257</v>
      </c>
      <c r="AO31" s="98">
        <v>278</v>
      </c>
      <c r="AP31" s="98">
        <v>283</v>
      </c>
      <c r="AQ31" s="98">
        <v>844</v>
      </c>
      <c r="AR31" s="1"/>
      <c r="AS31" s="1">
        <v>24</v>
      </c>
      <c r="AT31" s="98">
        <v>196</v>
      </c>
      <c r="AU31" s="98">
        <v>205</v>
      </c>
      <c r="AV31" s="98">
        <v>240</v>
      </c>
      <c r="AW31" s="98">
        <v>259</v>
      </c>
      <c r="AX31" s="98">
        <v>264</v>
      </c>
      <c r="AY31" s="98">
        <v>788</v>
      </c>
      <c r="BA31" s="99">
        <f t="shared" si="1"/>
        <v>0.71794871794871795</v>
      </c>
      <c r="BB31" s="99">
        <f t="shared" si="2"/>
        <v>0.71678321678321677</v>
      </c>
      <c r="BC31" s="99">
        <f t="shared" si="3"/>
        <v>0.72289156626506024</v>
      </c>
      <c r="BD31" s="99">
        <f t="shared" si="4"/>
        <v>0.71944444444444444</v>
      </c>
      <c r="BE31" s="99">
        <f t="shared" si="5"/>
        <v>0.72131147540983609</v>
      </c>
      <c r="BF31" s="99">
        <f t="shared" si="6"/>
        <v>0.73234200743494426</v>
      </c>
      <c r="BH31" s="98">
        <f t="shared" si="7"/>
        <v>63</v>
      </c>
      <c r="BI31" s="98">
        <f t="shared" si="8"/>
        <v>66</v>
      </c>
      <c r="BJ31" s="98">
        <f t="shared" si="9"/>
        <v>75</v>
      </c>
      <c r="BK31" s="98">
        <f t="shared" si="10"/>
        <v>82</v>
      </c>
      <c r="BL31" s="98">
        <f t="shared" si="11"/>
        <v>83</v>
      </c>
      <c r="BM31" s="98">
        <f t="shared" si="12"/>
        <v>232</v>
      </c>
    </row>
    <row r="32" spans="1:65" ht="12.75" customHeight="1" x14ac:dyDescent="0.3">
      <c r="A32" s="157"/>
      <c r="B32" s="159"/>
      <c r="C32" s="49">
        <v>25</v>
      </c>
      <c r="D32" s="50">
        <f t="shared" si="13"/>
        <v>361.56</v>
      </c>
      <c r="E32" s="50">
        <f t="shared" si="0"/>
        <v>381.21000000000004</v>
      </c>
      <c r="F32" s="50">
        <f t="shared" si="0"/>
        <v>441.47</v>
      </c>
      <c r="G32" s="50">
        <f t="shared" si="0"/>
        <v>475.53000000000003</v>
      </c>
      <c r="H32" s="50">
        <f t="shared" si="0"/>
        <v>486.01000000000005</v>
      </c>
      <c r="I32" s="50">
        <f t="shared" si="0"/>
        <v>1422.66</v>
      </c>
      <c r="J32" s="49">
        <v>25</v>
      </c>
      <c r="K32" s="8"/>
      <c r="L32" s="8"/>
      <c r="M32" s="1">
        <v>25</v>
      </c>
      <c r="N32" s="98">
        <v>276</v>
      </c>
      <c r="O32" s="98">
        <v>291</v>
      </c>
      <c r="P32" s="98">
        <v>337</v>
      </c>
      <c r="Q32" s="98">
        <v>363</v>
      </c>
      <c r="R32" s="98">
        <v>371</v>
      </c>
      <c r="S32" s="98">
        <v>1086</v>
      </c>
      <c r="T32" s="1"/>
      <c r="U32" s="1"/>
      <c r="V32" s="1">
        <v>25</v>
      </c>
      <c r="W32" s="98">
        <v>255</v>
      </c>
      <c r="X32" s="98">
        <v>269</v>
      </c>
      <c r="Y32" s="98">
        <v>312</v>
      </c>
      <c r="Z32" s="98">
        <v>336</v>
      </c>
      <c r="AA32" s="98">
        <v>343</v>
      </c>
      <c r="AB32" s="98">
        <v>1006</v>
      </c>
      <c r="AC32" s="1"/>
      <c r="AD32" s="1"/>
      <c r="AE32" s="1"/>
      <c r="AF32" s="1"/>
      <c r="AG32" s="1"/>
      <c r="AH32" s="1"/>
      <c r="AI32" s="1"/>
      <c r="AJ32" s="1"/>
      <c r="AK32" s="1">
        <v>25</v>
      </c>
      <c r="AL32" s="98">
        <v>212</v>
      </c>
      <c r="AM32" s="98">
        <v>224</v>
      </c>
      <c r="AN32" s="98">
        <v>261</v>
      </c>
      <c r="AO32" s="98">
        <v>281</v>
      </c>
      <c r="AP32" s="98">
        <v>287</v>
      </c>
      <c r="AQ32" s="98">
        <v>852</v>
      </c>
      <c r="AR32" s="1"/>
      <c r="AS32" s="1">
        <v>25</v>
      </c>
      <c r="AT32" s="98">
        <v>198</v>
      </c>
      <c r="AU32" s="98">
        <v>209</v>
      </c>
      <c r="AV32" s="98">
        <v>243</v>
      </c>
      <c r="AW32" s="98">
        <v>262</v>
      </c>
      <c r="AX32" s="98">
        <v>268</v>
      </c>
      <c r="AY32" s="98">
        <v>796</v>
      </c>
      <c r="BA32" s="99">
        <f t="shared" si="1"/>
        <v>0.71739130434782605</v>
      </c>
      <c r="BB32" s="99">
        <f t="shared" si="2"/>
        <v>0.71821305841924399</v>
      </c>
      <c r="BC32" s="99">
        <f t="shared" si="3"/>
        <v>0.72106824925816027</v>
      </c>
      <c r="BD32" s="99">
        <f t="shared" si="4"/>
        <v>0.721763085399449</v>
      </c>
      <c r="BE32" s="99">
        <f t="shared" si="5"/>
        <v>0.72237196765498657</v>
      </c>
      <c r="BF32" s="99">
        <f t="shared" si="6"/>
        <v>0.73296500920810315</v>
      </c>
      <c r="BH32" s="98">
        <f t="shared" si="7"/>
        <v>64</v>
      </c>
      <c r="BI32" s="98">
        <f t="shared" si="8"/>
        <v>67</v>
      </c>
      <c r="BJ32" s="98">
        <f t="shared" si="9"/>
        <v>76</v>
      </c>
      <c r="BK32" s="98">
        <f t="shared" si="10"/>
        <v>82</v>
      </c>
      <c r="BL32" s="98">
        <f t="shared" si="11"/>
        <v>84</v>
      </c>
      <c r="BM32" s="98">
        <f t="shared" si="12"/>
        <v>234</v>
      </c>
    </row>
    <row r="33" spans="1:65" ht="12.75" customHeight="1" x14ac:dyDescent="0.3">
      <c r="A33" s="157"/>
      <c r="B33" s="159"/>
      <c r="C33" s="52">
        <v>26</v>
      </c>
      <c r="D33" s="46">
        <f t="shared" si="13"/>
        <v>368.11</v>
      </c>
      <c r="E33" s="46">
        <f t="shared" si="0"/>
        <v>385.14000000000004</v>
      </c>
      <c r="F33" s="46">
        <f t="shared" si="0"/>
        <v>446.71000000000004</v>
      </c>
      <c r="G33" s="46">
        <f t="shared" si="0"/>
        <v>482.08000000000004</v>
      </c>
      <c r="H33" s="46">
        <f t="shared" si="0"/>
        <v>491.25</v>
      </c>
      <c r="I33" s="46">
        <f t="shared" si="0"/>
        <v>1437.0700000000002</v>
      </c>
      <c r="J33" s="52">
        <v>26</v>
      </c>
      <c r="K33" s="8"/>
      <c r="L33" s="8"/>
      <c r="M33" s="1">
        <v>26</v>
      </c>
      <c r="N33" s="98">
        <v>281</v>
      </c>
      <c r="O33" s="98">
        <v>294</v>
      </c>
      <c r="P33" s="98">
        <v>341</v>
      </c>
      <c r="Q33" s="98">
        <v>368</v>
      </c>
      <c r="R33" s="98">
        <v>375</v>
      </c>
      <c r="S33" s="98">
        <v>1097</v>
      </c>
      <c r="T33" s="1"/>
      <c r="U33" s="1"/>
      <c r="V33" s="1">
        <v>26</v>
      </c>
      <c r="W33" s="98">
        <v>260</v>
      </c>
      <c r="X33" s="98">
        <v>273</v>
      </c>
      <c r="Y33" s="98">
        <v>316</v>
      </c>
      <c r="Z33" s="98">
        <v>341</v>
      </c>
      <c r="AA33" s="98">
        <v>347</v>
      </c>
      <c r="AB33" s="98">
        <v>1016</v>
      </c>
      <c r="AC33" s="1"/>
      <c r="AD33" s="1"/>
      <c r="AE33" s="1"/>
      <c r="AF33" s="1"/>
      <c r="AG33" s="1"/>
      <c r="AH33" s="1"/>
      <c r="AI33" s="1"/>
      <c r="AJ33" s="1"/>
      <c r="AK33" s="1">
        <v>26</v>
      </c>
      <c r="AL33" s="98">
        <v>216</v>
      </c>
      <c r="AM33" s="98">
        <v>227</v>
      </c>
      <c r="AN33" s="98">
        <v>264</v>
      </c>
      <c r="AO33" s="98">
        <v>285</v>
      </c>
      <c r="AP33" s="98">
        <v>290</v>
      </c>
      <c r="AQ33" s="98">
        <v>861</v>
      </c>
      <c r="AR33" s="1"/>
      <c r="AS33" s="1">
        <v>26</v>
      </c>
      <c r="AT33" s="98">
        <v>201</v>
      </c>
      <c r="AU33" s="98">
        <v>212</v>
      </c>
      <c r="AV33" s="98">
        <v>246</v>
      </c>
      <c r="AW33" s="98">
        <v>266</v>
      </c>
      <c r="AX33" s="98">
        <v>271</v>
      </c>
      <c r="AY33" s="98">
        <v>804</v>
      </c>
      <c r="BA33" s="99">
        <f t="shared" si="1"/>
        <v>0.71530249110320288</v>
      </c>
      <c r="BB33" s="99">
        <f t="shared" si="2"/>
        <v>0.72108843537414968</v>
      </c>
      <c r="BC33" s="99">
        <f t="shared" si="3"/>
        <v>0.72140762463343111</v>
      </c>
      <c r="BD33" s="99">
        <f t="shared" si="4"/>
        <v>0.72282608695652173</v>
      </c>
      <c r="BE33" s="99">
        <f t="shared" si="5"/>
        <v>0.72266666666666668</v>
      </c>
      <c r="BF33" s="99">
        <f t="shared" si="6"/>
        <v>0.73290793072014582</v>
      </c>
      <c r="BH33" s="98">
        <f t="shared" si="7"/>
        <v>65</v>
      </c>
      <c r="BI33" s="98">
        <f t="shared" si="8"/>
        <v>67</v>
      </c>
      <c r="BJ33" s="98">
        <f t="shared" si="9"/>
        <v>77</v>
      </c>
      <c r="BK33" s="98">
        <f t="shared" si="10"/>
        <v>83</v>
      </c>
      <c r="BL33" s="98">
        <f t="shared" si="11"/>
        <v>85</v>
      </c>
      <c r="BM33" s="98">
        <f t="shared" si="12"/>
        <v>236</v>
      </c>
    </row>
    <row r="34" spans="1:65" ht="12.75" customHeight="1" x14ac:dyDescent="0.3">
      <c r="A34" s="157"/>
      <c r="B34" s="159"/>
      <c r="C34" s="49">
        <v>27</v>
      </c>
      <c r="D34" s="50">
        <f t="shared" si="13"/>
        <v>370.73</v>
      </c>
      <c r="E34" s="50">
        <f t="shared" si="0"/>
        <v>391.69</v>
      </c>
      <c r="F34" s="50">
        <f t="shared" si="0"/>
        <v>451.95000000000005</v>
      </c>
      <c r="G34" s="50">
        <f t="shared" si="0"/>
        <v>487.32</v>
      </c>
      <c r="H34" s="50">
        <f t="shared" si="0"/>
        <v>499.11</v>
      </c>
      <c r="I34" s="50">
        <f t="shared" si="0"/>
        <v>1450.17</v>
      </c>
      <c r="J34" s="49">
        <v>27</v>
      </c>
      <c r="K34" s="8"/>
      <c r="L34" s="8"/>
      <c r="M34" s="1">
        <v>27</v>
      </c>
      <c r="N34" s="98">
        <v>283</v>
      </c>
      <c r="O34" s="98">
        <v>299</v>
      </c>
      <c r="P34" s="98">
        <v>345</v>
      </c>
      <c r="Q34" s="98">
        <v>372</v>
      </c>
      <c r="R34" s="98">
        <v>381</v>
      </c>
      <c r="S34" s="98">
        <v>1107</v>
      </c>
      <c r="T34" s="1"/>
      <c r="U34" s="1"/>
      <c r="V34" s="1">
        <v>27</v>
      </c>
      <c r="W34" s="98">
        <v>262</v>
      </c>
      <c r="X34" s="98">
        <v>277</v>
      </c>
      <c r="Y34" s="98">
        <v>319</v>
      </c>
      <c r="Z34" s="98">
        <v>345</v>
      </c>
      <c r="AA34" s="98">
        <v>353</v>
      </c>
      <c r="AB34" s="98">
        <v>1025</v>
      </c>
      <c r="AC34" s="1"/>
      <c r="AD34" s="1"/>
      <c r="AE34" s="1"/>
      <c r="AF34" s="1"/>
      <c r="AG34" s="1"/>
      <c r="AH34" s="1"/>
      <c r="AI34" s="1"/>
      <c r="AJ34" s="1"/>
      <c r="AK34" s="1">
        <v>27</v>
      </c>
      <c r="AL34" s="98">
        <v>218</v>
      </c>
      <c r="AM34" s="98">
        <v>231</v>
      </c>
      <c r="AN34" s="98">
        <v>267</v>
      </c>
      <c r="AO34" s="98">
        <v>288</v>
      </c>
      <c r="AP34" s="98">
        <v>295</v>
      </c>
      <c r="AQ34" s="98">
        <v>868</v>
      </c>
      <c r="AR34" s="1"/>
      <c r="AS34" s="1">
        <v>27</v>
      </c>
      <c r="AT34" s="98">
        <v>203</v>
      </c>
      <c r="AU34" s="98">
        <v>215</v>
      </c>
      <c r="AV34" s="98">
        <v>249</v>
      </c>
      <c r="AW34" s="98">
        <v>269</v>
      </c>
      <c r="AX34" s="98">
        <v>275</v>
      </c>
      <c r="AY34" s="98">
        <v>811</v>
      </c>
      <c r="BA34" s="99">
        <f t="shared" si="1"/>
        <v>0.71731448763250882</v>
      </c>
      <c r="BB34" s="99">
        <f t="shared" si="2"/>
        <v>0.71906354515050164</v>
      </c>
      <c r="BC34" s="99">
        <f t="shared" si="3"/>
        <v>0.72173913043478266</v>
      </c>
      <c r="BD34" s="99">
        <f t="shared" si="4"/>
        <v>0.7231182795698925</v>
      </c>
      <c r="BE34" s="99">
        <f t="shared" si="5"/>
        <v>0.72178477690288712</v>
      </c>
      <c r="BF34" s="99">
        <f t="shared" si="6"/>
        <v>0.73261065943992776</v>
      </c>
      <c r="BH34" s="98">
        <f t="shared" si="7"/>
        <v>65</v>
      </c>
      <c r="BI34" s="98">
        <f t="shared" si="8"/>
        <v>68</v>
      </c>
      <c r="BJ34" s="98">
        <f t="shared" si="9"/>
        <v>78</v>
      </c>
      <c r="BK34" s="98">
        <f t="shared" si="10"/>
        <v>84</v>
      </c>
      <c r="BL34" s="98">
        <f t="shared" si="11"/>
        <v>86</v>
      </c>
      <c r="BM34" s="98">
        <f t="shared" si="12"/>
        <v>239</v>
      </c>
    </row>
    <row r="35" spans="1:65" ht="12.75" customHeight="1" x14ac:dyDescent="0.3">
      <c r="A35" s="157"/>
      <c r="B35" s="159"/>
      <c r="C35" s="52">
        <v>28</v>
      </c>
      <c r="D35" s="46">
        <f t="shared" si="13"/>
        <v>374.66</v>
      </c>
      <c r="E35" s="46">
        <f t="shared" si="0"/>
        <v>396.93</v>
      </c>
      <c r="F35" s="46">
        <f t="shared" si="0"/>
        <v>455.88</v>
      </c>
      <c r="G35" s="46">
        <f t="shared" si="0"/>
        <v>493.87</v>
      </c>
      <c r="H35" s="46">
        <f t="shared" si="0"/>
        <v>505.66</v>
      </c>
      <c r="I35" s="46">
        <f t="shared" si="0"/>
        <v>1463.27</v>
      </c>
      <c r="J35" s="52">
        <v>28</v>
      </c>
      <c r="K35" s="8"/>
      <c r="L35" s="8"/>
      <c r="M35" s="1">
        <v>28</v>
      </c>
      <c r="N35" s="98">
        <v>286</v>
      </c>
      <c r="O35" s="98">
        <v>303</v>
      </c>
      <c r="P35" s="98">
        <v>348</v>
      </c>
      <c r="Q35" s="98">
        <v>377</v>
      </c>
      <c r="R35" s="98">
        <v>386</v>
      </c>
      <c r="S35" s="98">
        <v>1117</v>
      </c>
      <c r="T35" s="1"/>
      <c r="U35" s="1"/>
      <c r="V35" s="1">
        <v>28</v>
      </c>
      <c r="W35" s="98">
        <v>264</v>
      </c>
      <c r="X35" s="98">
        <v>281</v>
      </c>
      <c r="Y35" s="98">
        <v>322</v>
      </c>
      <c r="Z35" s="98">
        <v>349</v>
      </c>
      <c r="AA35" s="98">
        <v>357</v>
      </c>
      <c r="AB35" s="98">
        <v>1035</v>
      </c>
      <c r="AC35" s="1"/>
      <c r="AD35" s="1"/>
      <c r="AE35" s="1"/>
      <c r="AF35" s="1"/>
      <c r="AG35" s="1"/>
      <c r="AH35" s="1"/>
      <c r="AI35" s="1"/>
      <c r="AJ35" s="1"/>
      <c r="AK35" s="1">
        <v>28</v>
      </c>
      <c r="AL35" s="98">
        <v>220</v>
      </c>
      <c r="AM35" s="98">
        <v>234</v>
      </c>
      <c r="AN35" s="98">
        <v>270</v>
      </c>
      <c r="AO35" s="98">
        <v>292</v>
      </c>
      <c r="AP35" s="98">
        <v>299</v>
      </c>
      <c r="AQ35" s="98">
        <v>876</v>
      </c>
      <c r="AR35" s="1"/>
      <c r="AS35" s="1">
        <v>28</v>
      </c>
      <c r="AT35" s="98">
        <v>205</v>
      </c>
      <c r="AU35" s="98">
        <v>218</v>
      </c>
      <c r="AV35" s="98">
        <v>252</v>
      </c>
      <c r="AW35" s="98">
        <v>272</v>
      </c>
      <c r="AX35" s="98">
        <v>279</v>
      </c>
      <c r="AY35" s="98">
        <v>818</v>
      </c>
      <c r="BA35" s="99">
        <f t="shared" si="1"/>
        <v>0.71678321678321677</v>
      </c>
      <c r="BB35" s="99">
        <f t="shared" si="2"/>
        <v>0.71947194719471952</v>
      </c>
      <c r="BC35" s="99">
        <f t="shared" si="3"/>
        <v>0.72413793103448276</v>
      </c>
      <c r="BD35" s="99">
        <f t="shared" si="4"/>
        <v>0.72148541114058351</v>
      </c>
      <c r="BE35" s="99">
        <f t="shared" si="5"/>
        <v>0.72279792746113991</v>
      </c>
      <c r="BF35" s="99">
        <f t="shared" si="6"/>
        <v>0.73231871083258726</v>
      </c>
      <c r="BH35" s="98">
        <f t="shared" si="7"/>
        <v>66</v>
      </c>
      <c r="BI35" s="98">
        <f t="shared" si="8"/>
        <v>69</v>
      </c>
      <c r="BJ35" s="98">
        <f t="shared" si="9"/>
        <v>78</v>
      </c>
      <c r="BK35" s="98">
        <f t="shared" si="10"/>
        <v>85</v>
      </c>
      <c r="BL35" s="98">
        <f t="shared" si="11"/>
        <v>87</v>
      </c>
      <c r="BM35" s="98">
        <f t="shared" si="12"/>
        <v>241</v>
      </c>
    </row>
    <row r="36" spans="1:65" ht="12.75" customHeight="1" x14ac:dyDescent="0.3">
      <c r="A36" s="157"/>
      <c r="B36" s="159"/>
      <c r="C36" s="49">
        <v>29</v>
      </c>
      <c r="D36" s="50">
        <f t="shared" si="13"/>
        <v>378.59000000000003</v>
      </c>
      <c r="E36" s="50">
        <f t="shared" si="0"/>
        <v>403.48</v>
      </c>
      <c r="F36" s="50">
        <f t="shared" si="0"/>
        <v>465.05</v>
      </c>
      <c r="G36" s="50">
        <f t="shared" si="0"/>
        <v>499.11</v>
      </c>
      <c r="H36" s="50">
        <f t="shared" si="0"/>
        <v>510.90000000000003</v>
      </c>
      <c r="I36" s="50">
        <f t="shared" si="0"/>
        <v>1477.68</v>
      </c>
      <c r="J36" s="49">
        <v>29</v>
      </c>
      <c r="K36" s="8"/>
      <c r="L36" s="8"/>
      <c r="M36" s="1">
        <v>29</v>
      </c>
      <c r="N36" s="98">
        <v>289</v>
      </c>
      <c r="O36" s="98">
        <v>308</v>
      </c>
      <c r="P36" s="98">
        <v>355</v>
      </c>
      <c r="Q36" s="98">
        <v>381</v>
      </c>
      <c r="R36" s="98">
        <v>390</v>
      </c>
      <c r="S36" s="98">
        <v>1128</v>
      </c>
      <c r="T36" s="1"/>
      <c r="U36" s="1"/>
      <c r="V36" s="1">
        <v>29</v>
      </c>
      <c r="W36" s="98">
        <v>268</v>
      </c>
      <c r="X36" s="98">
        <v>285</v>
      </c>
      <c r="Y36" s="98">
        <v>328</v>
      </c>
      <c r="Z36" s="98">
        <v>353</v>
      </c>
      <c r="AA36" s="98">
        <v>361</v>
      </c>
      <c r="AB36" s="98">
        <v>1044</v>
      </c>
      <c r="AC36" s="1"/>
      <c r="AD36" s="1"/>
      <c r="AE36" s="1"/>
      <c r="AF36" s="1"/>
      <c r="AG36" s="1"/>
      <c r="AH36" s="1"/>
      <c r="AI36" s="1"/>
      <c r="AJ36" s="1"/>
      <c r="AK36" s="1">
        <v>29</v>
      </c>
      <c r="AL36" s="98">
        <v>223</v>
      </c>
      <c r="AM36" s="98">
        <v>238</v>
      </c>
      <c r="AN36" s="98">
        <v>274</v>
      </c>
      <c r="AO36" s="98">
        <v>295</v>
      </c>
      <c r="AP36" s="98">
        <v>302</v>
      </c>
      <c r="AQ36" s="98">
        <v>884</v>
      </c>
      <c r="AR36" s="1"/>
      <c r="AS36" s="1">
        <v>29</v>
      </c>
      <c r="AT36" s="98">
        <v>208</v>
      </c>
      <c r="AU36" s="98">
        <v>222</v>
      </c>
      <c r="AV36" s="98">
        <v>256</v>
      </c>
      <c r="AW36" s="98">
        <v>275</v>
      </c>
      <c r="AX36" s="98">
        <v>282</v>
      </c>
      <c r="AY36" s="98">
        <v>826</v>
      </c>
      <c r="BA36" s="99">
        <f t="shared" si="1"/>
        <v>0.7197231833910035</v>
      </c>
      <c r="BB36" s="99">
        <f t="shared" si="2"/>
        <v>0.72077922077922074</v>
      </c>
      <c r="BC36" s="99">
        <f t="shared" si="3"/>
        <v>0.72112676056338032</v>
      </c>
      <c r="BD36" s="99">
        <f t="shared" si="4"/>
        <v>0.72178477690288712</v>
      </c>
      <c r="BE36" s="99">
        <f t="shared" si="5"/>
        <v>0.72307692307692306</v>
      </c>
      <c r="BF36" s="99">
        <f t="shared" si="6"/>
        <v>0.73226950354609932</v>
      </c>
      <c r="BH36" s="98">
        <f t="shared" si="7"/>
        <v>66</v>
      </c>
      <c r="BI36" s="98">
        <f t="shared" si="8"/>
        <v>70</v>
      </c>
      <c r="BJ36" s="98">
        <f t="shared" si="9"/>
        <v>81</v>
      </c>
      <c r="BK36" s="98">
        <f t="shared" si="10"/>
        <v>86</v>
      </c>
      <c r="BL36" s="98">
        <f t="shared" si="11"/>
        <v>88</v>
      </c>
      <c r="BM36" s="98">
        <f t="shared" si="12"/>
        <v>244</v>
      </c>
    </row>
    <row r="37" spans="1:65" ht="12.75" customHeight="1" x14ac:dyDescent="0.3">
      <c r="A37" s="157"/>
      <c r="B37" s="159"/>
      <c r="C37" s="52">
        <v>30</v>
      </c>
      <c r="D37" s="46">
        <f t="shared" si="13"/>
        <v>385.14000000000004</v>
      </c>
      <c r="E37" s="46">
        <f t="shared" si="0"/>
        <v>408.72</v>
      </c>
      <c r="F37" s="46">
        <f t="shared" si="0"/>
        <v>472.91</v>
      </c>
      <c r="G37" s="46">
        <f t="shared" si="0"/>
        <v>505.66</v>
      </c>
      <c r="H37" s="46">
        <f t="shared" si="0"/>
        <v>514.83000000000004</v>
      </c>
      <c r="I37" s="46">
        <f t="shared" si="0"/>
        <v>1493.4</v>
      </c>
      <c r="J37" s="52">
        <v>30</v>
      </c>
      <c r="K37" s="8"/>
      <c r="L37" s="8"/>
      <c r="M37" s="1">
        <v>30</v>
      </c>
      <c r="N37" s="98">
        <v>294</v>
      </c>
      <c r="O37" s="98">
        <v>312</v>
      </c>
      <c r="P37" s="98">
        <v>361</v>
      </c>
      <c r="Q37" s="98">
        <v>386</v>
      </c>
      <c r="R37" s="98">
        <v>393</v>
      </c>
      <c r="S37" s="98">
        <v>1140</v>
      </c>
      <c r="T37" s="1"/>
      <c r="U37" s="1"/>
      <c r="V37" s="1">
        <v>30</v>
      </c>
      <c r="W37" s="98">
        <v>273</v>
      </c>
      <c r="X37" s="98">
        <v>289</v>
      </c>
      <c r="Y37" s="98">
        <v>334</v>
      </c>
      <c r="Z37" s="98">
        <v>357</v>
      </c>
      <c r="AA37" s="98">
        <v>364</v>
      </c>
      <c r="AB37" s="98">
        <v>1056</v>
      </c>
      <c r="AC37" s="1"/>
      <c r="AD37" s="1"/>
      <c r="AE37" s="1"/>
      <c r="AF37" s="1"/>
      <c r="AG37" s="1"/>
      <c r="AH37" s="1"/>
      <c r="AI37" s="1"/>
      <c r="AJ37" s="1"/>
      <c r="AK37" s="1">
        <v>30</v>
      </c>
      <c r="AL37" s="98">
        <v>227</v>
      </c>
      <c r="AM37" s="98">
        <v>241</v>
      </c>
      <c r="AN37" s="98">
        <v>279</v>
      </c>
      <c r="AO37" s="98">
        <v>299</v>
      </c>
      <c r="AP37" s="98">
        <v>305</v>
      </c>
      <c r="AQ37" s="98">
        <v>894</v>
      </c>
      <c r="AR37" s="1"/>
      <c r="AS37" s="1">
        <v>30</v>
      </c>
      <c r="AT37" s="98">
        <v>212</v>
      </c>
      <c r="AU37" s="98">
        <v>225</v>
      </c>
      <c r="AV37" s="98">
        <v>260</v>
      </c>
      <c r="AW37" s="98">
        <v>279</v>
      </c>
      <c r="AX37" s="98">
        <v>285</v>
      </c>
      <c r="AY37" s="98">
        <v>835</v>
      </c>
      <c r="BA37" s="99">
        <f t="shared" si="1"/>
        <v>0.72108843537414968</v>
      </c>
      <c r="BB37" s="99">
        <f t="shared" si="2"/>
        <v>0.72115384615384615</v>
      </c>
      <c r="BC37" s="99">
        <f t="shared" si="3"/>
        <v>0.72022160664819945</v>
      </c>
      <c r="BD37" s="99">
        <f t="shared" si="4"/>
        <v>0.72279792746113991</v>
      </c>
      <c r="BE37" s="99">
        <f t="shared" si="5"/>
        <v>0.72519083969465647</v>
      </c>
      <c r="BF37" s="99">
        <f t="shared" si="6"/>
        <v>0.73245614035087714</v>
      </c>
      <c r="BH37" s="98">
        <f t="shared" si="7"/>
        <v>67</v>
      </c>
      <c r="BI37" s="98">
        <f t="shared" si="8"/>
        <v>71</v>
      </c>
      <c r="BJ37" s="98">
        <f t="shared" si="9"/>
        <v>82</v>
      </c>
      <c r="BK37" s="98">
        <f t="shared" si="10"/>
        <v>87</v>
      </c>
      <c r="BL37" s="98">
        <f t="shared" si="11"/>
        <v>88</v>
      </c>
      <c r="BM37" s="98">
        <f t="shared" si="12"/>
        <v>246</v>
      </c>
    </row>
    <row r="38" spans="1:65" ht="12.75" customHeight="1" x14ac:dyDescent="0.3">
      <c r="A38" s="157"/>
      <c r="B38" s="159"/>
      <c r="C38" s="49">
        <v>31</v>
      </c>
      <c r="D38" s="50">
        <f t="shared" si="13"/>
        <v>389.07</v>
      </c>
      <c r="E38" s="50">
        <f t="shared" si="0"/>
        <v>413.96000000000004</v>
      </c>
      <c r="F38" s="50">
        <f t="shared" si="0"/>
        <v>478.15000000000003</v>
      </c>
      <c r="G38" s="50">
        <f t="shared" si="0"/>
        <v>510.90000000000003</v>
      </c>
      <c r="H38" s="50">
        <f t="shared" si="0"/>
        <v>524</v>
      </c>
      <c r="I38" s="50">
        <f t="shared" si="0"/>
        <v>1510.43</v>
      </c>
      <c r="J38" s="49">
        <v>31</v>
      </c>
      <c r="K38" s="8"/>
      <c r="L38" s="8"/>
      <c r="M38" s="1">
        <v>31</v>
      </c>
      <c r="N38" s="98">
        <v>297</v>
      </c>
      <c r="O38" s="98">
        <v>316</v>
      </c>
      <c r="P38" s="98">
        <v>365</v>
      </c>
      <c r="Q38" s="98">
        <v>390</v>
      </c>
      <c r="R38" s="98">
        <v>400</v>
      </c>
      <c r="S38" s="98">
        <v>1153</v>
      </c>
      <c r="T38" s="1"/>
      <c r="U38" s="1"/>
      <c r="V38" s="1">
        <v>31</v>
      </c>
      <c r="W38" s="98">
        <v>275</v>
      </c>
      <c r="X38" s="98">
        <v>292</v>
      </c>
      <c r="Y38" s="98">
        <v>338</v>
      </c>
      <c r="Z38" s="98">
        <v>361</v>
      </c>
      <c r="AA38" s="98">
        <v>370</v>
      </c>
      <c r="AB38" s="98">
        <v>1067</v>
      </c>
      <c r="AC38" s="1"/>
      <c r="AD38" s="1"/>
      <c r="AE38" s="1"/>
      <c r="AF38" s="1"/>
      <c r="AG38" s="1"/>
      <c r="AH38" s="1"/>
      <c r="AI38" s="1"/>
      <c r="AJ38" s="1"/>
      <c r="AK38" s="1">
        <v>31</v>
      </c>
      <c r="AL38" s="98">
        <v>229</v>
      </c>
      <c r="AM38" s="98">
        <v>244</v>
      </c>
      <c r="AN38" s="98">
        <v>282</v>
      </c>
      <c r="AO38" s="98">
        <v>302</v>
      </c>
      <c r="AP38" s="98">
        <v>310</v>
      </c>
      <c r="AQ38" s="98">
        <v>904</v>
      </c>
      <c r="AR38" s="1"/>
      <c r="AS38" s="1">
        <v>31</v>
      </c>
      <c r="AT38" s="98">
        <v>214</v>
      </c>
      <c r="AU38" s="98">
        <v>228</v>
      </c>
      <c r="AV38" s="98">
        <v>263</v>
      </c>
      <c r="AW38" s="98">
        <v>282</v>
      </c>
      <c r="AX38" s="98">
        <v>289</v>
      </c>
      <c r="AY38" s="98">
        <v>844</v>
      </c>
      <c r="BA38" s="99">
        <f t="shared" si="1"/>
        <v>0.72053872053872059</v>
      </c>
      <c r="BB38" s="99">
        <f t="shared" si="2"/>
        <v>0.72151898734177211</v>
      </c>
      <c r="BC38" s="99">
        <f t="shared" si="3"/>
        <v>0.72054794520547949</v>
      </c>
      <c r="BD38" s="99">
        <f t="shared" si="4"/>
        <v>0.72307692307692306</v>
      </c>
      <c r="BE38" s="99">
        <f t="shared" si="5"/>
        <v>0.72250000000000003</v>
      </c>
      <c r="BF38" s="99">
        <f t="shared" si="6"/>
        <v>0.73200346921075454</v>
      </c>
      <c r="BH38" s="98">
        <f t="shared" si="7"/>
        <v>68</v>
      </c>
      <c r="BI38" s="98">
        <f t="shared" si="8"/>
        <v>72</v>
      </c>
      <c r="BJ38" s="98">
        <f t="shared" si="9"/>
        <v>83</v>
      </c>
      <c r="BK38" s="98">
        <f t="shared" si="10"/>
        <v>88</v>
      </c>
      <c r="BL38" s="98">
        <f t="shared" si="11"/>
        <v>90</v>
      </c>
      <c r="BM38" s="98">
        <f t="shared" si="12"/>
        <v>249</v>
      </c>
    </row>
    <row r="39" spans="1:65" ht="12.75" customHeight="1" x14ac:dyDescent="0.3">
      <c r="A39" s="157"/>
      <c r="B39" s="159"/>
      <c r="C39" s="52">
        <v>32</v>
      </c>
      <c r="D39" s="46">
        <f t="shared" si="13"/>
        <v>395.62</v>
      </c>
      <c r="E39" s="46">
        <f t="shared" si="0"/>
        <v>420.51</v>
      </c>
      <c r="F39" s="46">
        <f t="shared" si="0"/>
        <v>484.70000000000005</v>
      </c>
      <c r="G39" s="46">
        <f t="shared" si="0"/>
        <v>518.76</v>
      </c>
      <c r="H39" s="46">
        <f t="shared" si="0"/>
        <v>527.93000000000006</v>
      </c>
      <c r="I39" s="46">
        <f t="shared" si="0"/>
        <v>1524.8400000000001</v>
      </c>
      <c r="J39" s="52">
        <v>32</v>
      </c>
      <c r="K39" s="8"/>
      <c r="L39" s="8"/>
      <c r="M39" s="1">
        <v>32</v>
      </c>
      <c r="N39" s="98">
        <v>302</v>
      </c>
      <c r="O39" s="98">
        <v>321</v>
      </c>
      <c r="P39" s="98">
        <v>370</v>
      </c>
      <c r="Q39" s="98">
        <v>396</v>
      </c>
      <c r="R39" s="98">
        <v>403</v>
      </c>
      <c r="S39" s="98">
        <v>1164</v>
      </c>
      <c r="T39" s="1"/>
      <c r="U39" s="1"/>
      <c r="V39" s="1">
        <v>32</v>
      </c>
      <c r="W39" s="98">
        <v>280</v>
      </c>
      <c r="X39" s="98">
        <v>297</v>
      </c>
      <c r="Y39" s="98">
        <v>342</v>
      </c>
      <c r="Z39" s="98">
        <v>367</v>
      </c>
      <c r="AA39" s="98">
        <v>374</v>
      </c>
      <c r="AB39" s="98">
        <v>1078</v>
      </c>
      <c r="AC39" s="1"/>
      <c r="AD39" s="1"/>
      <c r="AE39" s="1"/>
      <c r="AF39" s="1"/>
      <c r="AG39" s="1"/>
      <c r="AH39" s="1"/>
      <c r="AI39" s="1"/>
      <c r="AJ39" s="1"/>
      <c r="AK39" s="1">
        <v>32</v>
      </c>
      <c r="AL39" s="98">
        <v>233</v>
      </c>
      <c r="AM39" s="98">
        <v>248</v>
      </c>
      <c r="AN39" s="98">
        <v>286</v>
      </c>
      <c r="AO39" s="98">
        <v>307</v>
      </c>
      <c r="AP39" s="98">
        <v>313</v>
      </c>
      <c r="AQ39" s="98">
        <v>913</v>
      </c>
      <c r="AR39" s="1"/>
      <c r="AS39" s="1">
        <v>32</v>
      </c>
      <c r="AT39" s="98">
        <v>217</v>
      </c>
      <c r="AU39" s="98">
        <v>231</v>
      </c>
      <c r="AV39" s="98">
        <v>267</v>
      </c>
      <c r="AW39" s="98">
        <v>286</v>
      </c>
      <c r="AX39" s="98">
        <v>292</v>
      </c>
      <c r="AY39" s="98">
        <v>853</v>
      </c>
      <c r="BA39" s="99">
        <f t="shared" si="1"/>
        <v>0.7185430463576159</v>
      </c>
      <c r="BB39" s="99">
        <f t="shared" si="2"/>
        <v>0.71962616822429903</v>
      </c>
      <c r="BC39" s="99">
        <f t="shared" si="3"/>
        <v>0.72162162162162158</v>
      </c>
      <c r="BD39" s="99">
        <f t="shared" si="4"/>
        <v>0.72222222222222221</v>
      </c>
      <c r="BE39" s="99">
        <f t="shared" si="5"/>
        <v>0.72456575682382129</v>
      </c>
      <c r="BF39" s="99">
        <f t="shared" si="6"/>
        <v>0.73281786941580751</v>
      </c>
      <c r="BH39" s="98">
        <f t="shared" si="7"/>
        <v>69</v>
      </c>
      <c r="BI39" s="98">
        <f t="shared" si="8"/>
        <v>73</v>
      </c>
      <c r="BJ39" s="98">
        <f t="shared" si="9"/>
        <v>84</v>
      </c>
      <c r="BK39" s="98">
        <f t="shared" si="10"/>
        <v>89</v>
      </c>
      <c r="BL39" s="98">
        <f t="shared" si="11"/>
        <v>90</v>
      </c>
      <c r="BM39" s="98">
        <f t="shared" si="12"/>
        <v>251</v>
      </c>
    </row>
    <row r="40" spans="1:65" ht="12.75" customHeight="1" x14ac:dyDescent="0.3">
      <c r="A40" s="157"/>
      <c r="B40" s="159"/>
      <c r="C40" s="49">
        <v>33</v>
      </c>
      <c r="D40" s="50">
        <f t="shared" si="13"/>
        <v>400.86</v>
      </c>
      <c r="E40" s="50">
        <f t="shared" si="0"/>
        <v>427.06</v>
      </c>
      <c r="F40" s="50">
        <f t="shared" si="0"/>
        <v>488.63</v>
      </c>
      <c r="G40" s="50">
        <f t="shared" si="0"/>
        <v>524</v>
      </c>
      <c r="H40" s="50">
        <f t="shared" si="0"/>
        <v>534.48</v>
      </c>
      <c r="I40" s="50">
        <f t="shared" si="0"/>
        <v>1539.25</v>
      </c>
      <c r="J40" s="49">
        <v>33</v>
      </c>
      <c r="K40" s="8"/>
      <c r="L40" s="8"/>
      <c r="M40" s="1">
        <v>33</v>
      </c>
      <c r="N40" s="98">
        <v>306</v>
      </c>
      <c r="O40" s="98">
        <v>326</v>
      </c>
      <c r="P40" s="98">
        <v>373</v>
      </c>
      <c r="Q40" s="98">
        <v>400</v>
      </c>
      <c r="R40" s="98">
        <v>408</v>
      </c>
      <c r="S40" s="98">
        <v>1175</v>
      </c>
      <c r="T40" s="1"/>
      <c r="U40" s="1"/>
      <c r="V40" s="1">
        <v>33</v>
      </c>
      <c r="W40" s="98">
        <v>283</v>
      </c>
      <c r="X40" s="98">
        <v>302</v>
      </c>
      <c r="Y40" s="98">
        <v>346</v>
      </c>
      <c r="Z40" s="98">
        <v>370</v>
      </c>
      <c r="AA40" s="98">
        <v>378</v>
      </c>
      <c r="AB40" s="98">
        <v>1088</v>
      </c>
      <c r="AC40" s="1"/>
      <c r="AD40" s="1"/>
      <c r="AE40" s="1"/>
      <c r="AF40" s="1"/>
      <c r="AG40" s="1"/>
      <c r="AH40" s="1"/>
      <c r="AI40" s="1"/>
      <c r="AJ40" s="1"/>
      <c r="AK40" s="1">
        <v>33</v>
      </c>
      <c r="AL40" s="98">
        <v>236</v>
      </c>
      <c r="AM40" s="98">
        <v>252</v>
      </c>
      <c r="AN40" s="98">
        <v>289</v>
      </c>
      <c r="AO40" s="98">
        <v>310</v>
      </c>
      <c r="AP40" s="98">
        <v>317</v>
      </c>
      <c r="AQ40" s="98">
        <v>922</v>
      </c>
      <c r="AR40" s="1"/>
      <c r="AS40" s="1">
        <v>33</v>
      </c>
      <c r="AT40" s="98">
        <v>220</v>
      </c>
      <c r="AU40" s="98">
        <v>235</v>
      </c>
      <c r="AV40" s="98">
        <v>270</v>
      </c>
      <c r="AW40" s="98">
        <v>289</v>
      </c>
      <c r="AX40" s="98">
        <v>296</v>
      </c>
      <c r="AY40" s="98">
        <v>861</v>
      </c>
      <c r="BA40" s="99">
        <f t="shared" si="1"/>
        <v>0.71895424836601307</v>
      </c>
      <c r="BB40" s="99">
        <f t="shared" si="2"/>
        <v>0.72085889570552142</v>
      </c>
      <c r="BC40" s="99">
        <f t="shared" si="3"/>
        <v>0.72386058981233248</v>
      </c>
      <c r="BD40" s="99">
        <f t="shared" si="4"/>
        <v>0.72250000000000003</v>
      </c>
      <c r="BE40" s="99">
        <f t="shared" si="5"/>
        <v>0.72549019607843135</v>
      </c>
      <c r="BF40" s="99">
        <f t="shared" si="6"/>
        <v>0.7327659574468085</v>
      </c>
      <c r="BH40" s="98">
        <f t="shared" si="7"/>
        <v>70</v>
      </c>
      <c r="BI40" s="98">
        <f t="shared" si="8"/>
        <v>74</v>
      </c>
      <c r="BJ40" s="98">
        <f t="shared" si="9"/>
        <v>84</v>
      </c>
      <c r="BK40" s="98">
        <f t="shared" si="10"/>
        <v>90</v>
      </c>
      <c r="BL40" s="98">
        <f t="shared" si="11"/>
        <v>91</v>
      </c>
      <c r="BM40" s="98">
        <f t="shared" si="12"/>
        <v>253</v>
      </c>
    </row>
    <row r="41" spans="1:65" ht="12.75" customHeight="1" x14ac:dyDescent="0.3">
      <c r="A41" s="157"/>
      <c r="B41" s="159"/>
      <c r="C41" s="52">
        <v>34</v>
      </c>
      <c r="D41" s="46">
        <f t="shared" si="13"/>
        <v>403.48</v>
      </c>
      <c r="E41" s="46">
        <f t="shared" si="0"/>
        <v>430.99</v>
      </c>
      <c r="F41" s="46">
        <f t="shared" si="0"/>
        <v>495.18</v>
      </c>
      <c r="G41" s="46">
        <f t="shared" si="0"/>
        <v>527.93000000000006</v>
      </c>
      <c r="H41" s="46">
        <f t="shared" si="0"/>
        <v>541.03</v>
      </c>
      <c r="I41" s="46">
        <f t="shared" si="0"/>
        <v>1553.66</v>
      </c>
      <c r="J41" s="52">
        <v>34</v>
      </c>
      <c r="K41" s="8"/>
      <c r="L41" s="8"/>
      <c r="M41" s="1">
        <v>34</v>
      </c>
      <c r="N41" s="98">
        <v>308</v>
      </c>
      <c r="O41" s="98">
        <v>329</v>
      </c>
      <c r="P41" s="98">
        <v>378</v>
      </c>
      <c r="Q41" s="98">
        <v>403</v>
      </c>
      <c r="R41" s="98">
        <v>413</v>
      </c>
      <c r="S41" s="98">
        <v>1186</v>
      </c>
      <c r="T41" s="1"/>
      <c r="U41" s="1"/>
      <c r="V41" s="1">
        <v>34</v>
      </c>
      <c r="W41" s="98">
        <v>285</v>
      </c>
      <c r="X41" s="98">
        <v>305</v>
      </c>
      <c r="Y41" s="98">
        <v>350</v>
      </c>
      <c r="Z41" s="98">
        <v>374</v>
      </c>
      <c r="AA41" s="98">
        <v>383</v>
      </c>
      <c r="AB41" s="98">
        <v>1099</v>
      </c>
      <c r="AC41" s="1"/>
      <c r="AD41" s="1"/>
      <c r="AE41" s="1"/>
      <c r="AF41" s="1"/>
      <c r="AG41" s="1"/>
      <c r="AH41" s="1"/>
      <c r="AI41" s="1"/>
      <c r="AJ41" s="1"/>
      <c r="AK41" s="1">
        <v>34</v>
      </c>
      <c r="AL41" s="98">
        <v>238</v>
      </c>
      <c r="AM41" s="98">
        <v>255</v>
      </c>
      <c r="AN41" s="98">
        <v>293</v>
      </c>
      <c r="AO41" s="98">
        <v>313</v>
      </c>
      <c r="AP41" s="98">
        <v>321</v>
      </c>
      <c r="AQ41" s="98">
        <v>931</v>
      </c>
      <c r="AR41" s="1"/>
      <c r="AS41" s="1">
        <v>34</v>
      </c>
      <c r="AT41" s="98">
        <v>222</v>
      </c>
      <c r="AU41" s="98">
        <v>238</v>
      </c>
      <c r="AV41" s="98">
        <v>273</v>
      </c>
      <c r="AW41" s="98">
        <v>292</v>
      </c>
      <c r="AX41" s="98">
        <v>300</v>
      </c>
      <c r="AY41" s="98">
        <v>870</v>
      </c>
      <c r="BA41" s="99">
        <f t="shared" si="1"/>
        <v>0.72077922077922074</v>
      </c>
      <c r="BB41" s="99">
        <f t="shared" si="2"/>
        <v>0.72340425531914898</v>
      </c>
      <c r="BC41" s="99">
        <f t="shared" si="3"/>
        <v>0.72222222222222221</v>
      </c>
      <c r="BD41" s="99">
        <f t="shared" si="4"/>
        <v>0.72456575682382129</v>
      </c>
      <c r="BE41" s="99">
        <f t="shared" si="5"/>
        <v>0.72639225181598066</v>
      </c>
      <c r="BF41" s="99">
        <f t="shared" si="6"/>
        <v>0.73355817875210794</v>
      </c>
      <c r="BH41" s="98">
        <f t="shared" si="7"/>
        <v>70</v>
      </c>
      <c r="BI41" s="98">
        <f t="shared" si="8"/>
        <v>74</v>
      </c>
      <c r="BJ41" s="98">
        <f t="shared" si="9"/>
        <v>85</v>
      </c>
      <c r="BK41" s="98">
        <f t="shared" si="10"/>
        <v>90</v>
      </c>
      <c r="BL41" s="98">
        <f t="shared" si="11"/>
        <v>92</v>
      </c>
      <c r="BM41" s="98">
        <f t="shared" si="12"/>
        <v>255</v>
      </c>
    </row>
    <row r="42" spans="1:65" ht="12.75" customHeight="1" x14ac:dyDescent="0.3">
      <c r="A42" s="157"/>
      <c r="B42" s="159"/>
      <c r="C42" s="49">
        <v>35</v>
      </c>
      <c r="D42" s="50">
        <f t="shared" si="13"/>
        <v>407.41</v>
      </c>
      <c r="E42" s="50">
        <f t="shared" si="0"/>
        <v>436.23</v>
      </c>
      <c r="F42" s="50">
        <f t="shared" si="0"/>
        <v>504.35</v>
      </c>
      <c r="G42" s="50">
        <f t="shared" si="0"/>
        <v>534.48</v>
      </c>
      <c r="H42" s="50">
        <f t="shared" si="0"/>
        <v>547.58000000000004</v>
      </c>
      <c r="I42" s="50">
        <f t="shared" si="0"/>
        <v>1570.69</v>
      </c>
      <c r="J42" s="49">
        <v>35</v>
      </c>
      <c r="K42" s="8"/>
      <c r="L42" s="8"/>
      <c r="M42" s="1">
        <v>35</v>
      </c>
      <c r="N42" s="98">
        <v>311</v>
      </c>
      <c r="O42" s="98">
        <v>333</v>
      </c>
      <c r="P42" s="98">
        <v>385</v>
      </c>
      <c r="Q42" s="98">
        <v>408</v>
      </c>
      <c r="R42" s="98">
        <v>418</v>
      </c>
      <c r="S42" s="98">
        <v>1199</v>
      </c>
      <c r="T42" s="1"/>
      <c r="U42" s="1"/>
      <c r="V42" s="1">
        <v>35</v>
      </c>
      <c r="W42" s="98">
        <v>288</v>
      </c>
      <c r="X42" s="98">
        <v>309</v>
      </c>
      <c r="Y42" s="98">
        <v>356</v>
      </c>
      <c r="Z42" s="98">
        <v>378</v>
      </c>
      <c r="AA42" s="98">
        <v>387</v>
      </c>
      <c r="AB42" s="98">
        <v>1110</v>
      </c>
      <c r="AC42" s="1"/>
      <c r="AD42" s="1"/>
      <c r="AE42" s="1"/>
      <c r="AF42" s="1"/>
      <c r="AG42" s="1"/>
      <c r="AH42" s="1"/>
      <c r="AI42" s="1"/>
      <c r="AJ42" s="1"/>
      <c r="AK42" s="1">
        <v>35</v>
      </c>
      <c r="AL42" s="98">
        <v>240</v>
      </c>
      <c r="AM42" s="98">
        <v>258</v>
      </c>
      <c r="AN42" s="98">
        <v>298</v>
      </c>
      <c r="AO42" s="98">
        <v>317</v>
      </c>
      <c r="AP42" s="98">
        <v>325</v>
      </c>
      <c r="AQ42" s="98">
        <v>941</v>
      </c>
      <c r="AR42" s="1"/>
      <c r="AS42" s="1">
        <v>35</v>
      </c>
      <c r="AT42" s="98">
        <v>224</v>
      </c>
      <c r="AU42" s="98">
        <v>241</v>
      </c>
      <c r="AV42" s="98">
        <v>278</v>
      </c>
      <c r="AW42" s="98">
        <v>296</v>
      </c>
      <c r="AX42" s="98">
        <v>303</v>
      </c>
      <c r="AY42" s="98">
        <v>879</v>
      </c>
      <c r="BA42" s="99">
        <f t="shared" si="1"/>
        <v>0.72025723472668812</v>
      </c>
      <c r="BB42" s="99">
        <f t="shared" si="2"/>
        <v>0.72372372372372373</v>
      </c>
      <c r="BC42" s="99">
        <f t="shared" si="3"/>
        <v>0.7220779220779221</v>
      </c>
      <c r="BD42" s="99">
        <f t="shared" si="4"/>
        <v>0.72549019607843135</v>
      </c>
      <c r="BE42" s="99">
        <f t="shared" si="5"/>
        <v>0.72488038277511957</v>
      </c>
      <c r="BF42" s="99">
        <f t="shared" si="6"/>
        <v>0.73311092577147619</v>
      </c>
      <c r="BH42" s="98">
        <f t="shared" si="7"/>
        <v>71</v>
      </c>
      <c r="BI42" s="98">
        <f t="shared" si="8"/>
        <v>75</v>
      </c>
      <c r="BJ42" s="98">
        <f t="shared" si="9"/>
        <v>87</v>
      </c>
      <c r="BK42" s="98">
        <f t="shared" si="10"/>
        <v>91</v>
      </c>
      <c r="BL42" s="98">
        <f t="shared" si="11"/>
        <v>93</v>
      </c>
      <c r="BM42" s="98">
        <f t="shared" si="12"/>
        <v>258</v>
      </c>
    </row>
    <row r="43" spans="1:65" ht="12.75" customHeight="1" x14ac:dyDescent="0.3">
      <c r="A43" s="13"/>
      <c r="B43" s="159"/>
      <c r="C43" s="52">
        <v>40</v>
      </c>
      <c r="D43" s="46">
        <f t="shared" si="13"/>
        <v>430.99</v>
      </c>
      <c r="E43" s="46">
        <f t="shared" si="0"/>
        <v>459.81</v>
      </c>
      <c r="F43" s="46">
        <f t="shared" si="0"/>
        <v>537.1</v>
      </c>
      <c r="G43" s="46">
        <f t="shared" si="0"/>
        <v>569.85</v>
      </c>
      <c r="H43" s="46">
        <f t="shared" si="0"/>
        <v>588.19000000000005</v>
      </c>
      <c r="I43" s="46">
        <f t="shared" si="0"/>
        <v>1644.05</v>
      </c>
      <c r="J43" s="52">
        <v>40</v>
      </c>
      <c r="K43" s="8"/>
      <c r="L43" s="8"/>
      <c r="M43" s="1">
        <v>40</v>
      </c>
      <c r="N43" s="98">
        <v>329</v>
      </c>
      <c r="O43" s="98">
        <v>351</v>
      </c>
      <c r="P43" s="98">
        <v>410</v>
      </c>
      <c r="Q43" s="98">
        <v>435</v>
      </c>
      <c r="R43" s="98">
        <v>449</v>
      </c>
      <c r="S43" s="98">
        <v>1255</v>
      </c>
      <c r="T43" s="1"/>
      <c r="U43" s="1"/>
      <c r="V43" s="1">
        <v>40</v>
      </c>
      <c r="W43" s="98">
        <v>305</v>
      </c>
      <c r="X43" s="98">
        <v>325</v>
      </c>
      <c r="Y43" s="98">
        <v>379</v>
      </c>
      <c r="Z43" s="98">
        <v>403</v>
      </c>
      <c r="AA43" s="98">
        <v>415</v>
      </c>
      <c r="AB43" s="98">
        <v>1162</v>
      </c>
      <c r="AC43" s="1"/>
      <c r="AD43" s="1"/>
      <c r="AE43" s="1"/>
      <c r="AF43" s="1"/>
      <c r="AG43" s="1"/>
      <c r="AH43" s="1"/>
      <c r="AI43" s="1"/>
      <c r="AJ43" s="1"/>
      <c r="AK43" s="1">
        <v>40</v>
      </c>
      <c r="AL43" s="98">
        <v>255</v>
      </c>
      <c r="AM43" s="98">
        <v>272</v>
      </c>
      <c r="AN43" s="98">
        <v>318</v>
      </c>
      <c r="AO43" s="98">
        <v>338</v>
      </c>
      <c r="AP43" s="98">
        <v>349</v>
      </c>
      <c r="AQ43" s="98">
        <v>985</v>
      </c>
      <c r="AR43" s="1"/>
      <c r="AS43" s="1">
        <v>40</v>
      </c>
      <c r="AT43" s="98">
        <v>238</v>
      </c>
      <c r="AU43" s="98">
        <v>254</v>
      </c>
      <c r="AV43" s="98">
        <v>297</v>
      </c>
      <c r="AW43" s="98">
        <v>315</v>
      </c>
      <c r="AX43" s="98">
        <v>326</v>
      </c>
      <c r="AY43" s="98">
        <v>920</v>
      </c>
      <c r="BA43" s="99">
        <f t="shared" si="1"/>
        <v>0.72340425531914898</v>
      </c>
      <c r="BB43" s="99">
        <f t="shared" si="2"/>
        <v>0.72364672364672367</v>
      </c>
      <c r="BC43" s="99">
        <f t="shared" si="3"/>
        <v>0.724390243902439</v>
      </c>
      <c r="BD43" s="99">
        <f t="shared" si="4"/>
        <v>0.72413793103448276</v>
      </c>
      <c r="BE43" s="99">
        <f t="shared" si="5"/>
        <v>0.72605790645879731</v>
      </c>
      <c r="BF43" s="99">
        <f t="shared" si="6"/>
        <v>0.73306772908366535</v>
      </c>
      <c r="BH43" s="98">
        <f t="shared" si="7"/>
        <v>74</v>
      </c>
      <c r="BI43" s="98">
        <f t="shared" si="8"/>
        <v>79</v>
      </c>
      <c r="BJ43" s="98">
        <f t="shared" si="9"/>
        <v>92</v>
      </c>
      <c r="BK43" s="98">
        <f t="shared" si="10"/>
        <v>97</v>
      </c>
      <c r="BL43" s="98">
        <f t="shared" si="11"/>
        <v>100</v>
      </c>
      <c r="BM43" s="98">
        <f t="shared" si="12"/>
        <v>270</v>
      </c>
    </row>
    <row r="44" spans="1:65" ht="12.75" customHeight="1" x14ac:dyDescent="0.3">
      <c r="A44" s="13"/>
      <c r="B44" s="159"/>
      <c r="C44" s="49">
        <v>45</v>
      </c>
      <c r="D44" s="50">
        <f t="shared" si="13"/>
        <v>454.57</v>
      </c>
      <c r="E44" s="50">
        <f t="shared" si="0"/>
        <v>482.08000000000004</v>
      </c>
      <c r="F44" s="50">
        <f t="shared" si="0"/>
        <v>572.47</v>
      </c>
      <c r="G44" s="50">
        <f t="shared" si="0"/>
        <v>602.6</v>
      </c>
      <c r="H44" s="50">
        <f t="shared" si="0"/>
        <v>630.11</v>
      </c>
      <c r="I44" s="50">
        <f t="shared" si="0"/>
        <v>1714.79</v>
      </c>
      <c r="J44" s="49">
        <v>45</v>
      </c>
      <c r="K44" s="8"/>
      <c r="L44" s="8"/>
      <c r="M44" s="1">
        <v>45</v>
      </c>
      <c r="N44" s="98">
        <v>347</v>
      </c>
      <c r="O44" s="98">
        <v>368</v>
      </c>
      <c r="P44" s="98">
        <v>437</v>
      </c>
      <c r="Q44" s="98">
        <v>460</v>
      </c>
      <c r="R44" s="98">
        <v>481</v>
      </c>
      <c r="S44" s="98">
        <v>1309</v>
      </c>
      <c r="T44" s="1"/>
      <c r="U44" s="1"/>
      <c r="V44" s="1">
        <v>45</v>
      </c>
      <c r="W44" s="98">
        <v>321</v>
      </c>
      <c r="X44" s="98">
        <v>341</v>
      </c>
      <c r="Y44" s="98">
        <v>405</v>
      </c>
      <c r="Z44" s="98">
        <v>426</v>
      </c>
      <c r="AA44" s="98">
        <v>445</v>
      </c>
      <c r="AB44" s="98">
        <v>1212</v>
      </c>
      <c r="AC44" s="1"/>
      <c r="AD44" s="1"/>
      <c r="AE44" s="1"/>
      <c r="AF44" s="1"/>
      <c r="AG44" s="1"/>
      <c r="AH44" s="1"/>
      <c r="AI44" s="1"/>
      <c r="AJ44" s="1"/>
      <c r="AK44" s="1">
        <v>45</v>
      </c>
      <c r="AL44" s="98">
        <v>269</v>
      </c>
      <c r="AM44" s="98">
        <v>285</v>
      </c>
      <c r="AN44" s="98">
        <v>340</v>
      </c>
      <c r="AO44" s="98">
        <v>358</v>
      </c>
      <c r="AP44" s="98">
        <v>374</v>
      </c>
      <c r="AQ44" s="98">
        <v>1028</v>
      </c>
      <c r="AR44" s="1"/>
      <c r="AS44" s="1">
        <v>45</v>
      </c>
      <c r="AT44" s="98">
        <v>251</v>
      </c>
      <c r="AU44" s="98">
        <v>266</v>
      </c>
      <c r="AV44" s="98">
        <v>317</v>
      </c>
      <c r="AW44" s="98">
        <v>334</v>
      </c>
      <c r="AX44" s="98">
        <v>349</v>
      </c>
      <c r="AY44" s="98">
        <v>960</v>
      </c>
      <c r="BA44" s="99">
        <f t="shared" si="1"/>
        <v>0.72334293948126804</v>
      </c>
      <c r="BB44" s="99">
        <f t="shared" si="2"/>
        <v>0.72282608695652173</v>
      </c>
      <c r="BC44" s="99">
        <f t="shared" si="3"/>
        <v>0.72540045766590389</v>
      </c>
      <c r="BD44" s="99">
        <f t="shared" si="4"/>
        <v>0.72608695652173916</v>
      </c>
      <c r="BE44" s="99">
        <f t="shared" si="5"/>
        <v>0.72557172557172556</v>
      </c>
      <c r="BF44" s="99">
        <f t="shared" si="6"/>
        <v>0.73338426279602753</v>
      </c>
      <c r="BH44" s="98">
        <f t="shared" si="7"/>
        <v>78</v>
      </c>
      <c r="BI44" s="98">
        <f t="shared" si="8"/>
        <v>83</v>
      </c>
      <c r="BJ44" s="98">
        <f t="shared" si="9"/>
        <v>97</v>
      </c>
      <c r="BK44" s="98">
        <f t="shared" si="10"/>
        <v>102</v>
      </c>
      <c r="BL44" s="98">
        <f t="shared" si="11"/>
        <v>107</v>
      </c>
      <c r="BM44" s="98">
        <f t="shared" si="12"/>
        <v>281</v>
      </c>
    </row>
    <row r="45" spans="1:65" ht="12.75" customHeight="1" x14ac:dyDescent="0.3">
      <c r="A45" s="13"/>
      <c r="B45" s="159"/>
      <c r="C45" s="52">
        <v>50</v>
      </c>
      <c r="D45" s="46">
        <f t="shared" si="13"/>
        <v>480.77000000000004</v>
      </c>
      <c r="E45" s="46">
        <f t="shared" si="0"/>
        <v>504.35</v>
      </c>
      <c r="F45" s="46">
        <f t="shared" si="0"/>
        <v>609.15</v>
      </c>
      <c r="G45" s="46">
        <f t="shared" si="0"/>
        <v>637.97</v>
      </c>
      <c r="H45" s="46">
        <f t="shared" si="0"/>
        <v>668.1</v>
      </c>
      <c r="I45" s="46">
        <f t="shared" si="0"/>
        <v>1785.53</v>
      </c>
      <c r="J45" s="52">
        <v>50</v>
      </c>
      <c r="K45" s="8"/>
      <c r="L45" s="8"/>
      <c r="M45" s="1">
        <v>50</v>
      </c>
      <c r="N45" s="98">
        <v>367</v>
      </c>
      <c r="O45" s="98">
        <v>385</v>
      </c>
      <c r="P45" s="98">
        <v>465</v>
      </c>
      <c r="Q45" s="98">
        <v>487</v>
      </c>
      <c r="R45" s="98">
        <v>510</v>
      </c>
      <c r="S45" s="98">
        <v>1363</v>
      </c>
      <c r="T45" s="1"/>
      <c r="U45" s="1"/>
      <c r="V45" s="1">
        <v>50</v>
      </c>
      <c r="W45" s="98">
        <v>340</v>
      </c>
      <c r="X45" s="98">
        <v>356</v>
      </c>
      <c r="Y45" s="98">
        <v>430</v>
      </c>
      <c r="Z45" s="98">
        <v>451</v>
      </c>
      <c r="AA45" s="98">
        <v>472</v>
      </c>
      <c r="AB45" s="98">
        <v>1262</v>
      </c>
      <c r="AC45" s="1"/>
      <c r="AD45" s="1"/>
      <c r="AE45" s="1"/>
      <c r="AF45" s="1"/>
      <c r="AG45" s="1"/>
      <c r="AH45" s="1"/>
      <c r="AI45" s="1"/>
      <c r="AJ45" s="1"/>
      <c r="AK45" s="1">
        <v>50</v>
      </c>
      <c r="AL45" s="98">
        <v>284</v>
      </c>
      <c r="AM45" s="98">
        <v>298</v>
      </c>
      <c r="AN45" s="98">
        <v>362</v>
      </c>
      <c r="AO45" s="98">
        <v>379</v>
      </c>
      <c r="AP45" s="98">
        <v>397</v>
      </c>
      <c r="AQ45" s="98">
        <v>1070</v>
      </c>
      <c r="AR45" s="1"/>
      <c r="AS45" s="1">
        <v>50</v>
      </c>
      <c r="AT45" s="98">
        <v>265</v>
      </c>
      <c r="AU45" s="98">
        <v>278</v>
      </c>
      <c r="AV45" s="98">
        <v>338</v>
      </c>
      <c r="AW45" s="98">
        <v>354</v>
      </c>
      <c r="AX45" s="98">
        <v>371</v>
      </c>
      <c r="AY45" s="98">
        <v>1000</v>
      </c>
      <c r="BA45" s="99">
        <f t="shared" si="1"/>
        <v>0.72207084468664851</v>
      </c>
      <c r="BB45" s="99">
        <f t="shared" si="2"/>
        <v>0.7220779220779221</v>
      </c>
      <c r="BC45" s="99">
        <f t="shared" si="3"/>
        <v>0.72688172043010757</v>
      </c>
      <c r="BD45" s="99">
        <f t="shared" si="4"/>
        <v>0.7268993839835729</v>
      </c>
      <c r="BE45" s="99">
        <f t="shared" si="5"/>
        <v>0.72745098039215683</v>
      </c>
      <c r="BF45" s="99">
        <f t="shared" si="6"/>
        <v>0.73367571533382248</v>
      </c>
      <c r="BH45" s="98">
        <f t="shared" si="7"/>
        <v>83</v>
      </c>
      <c r="BI45" s="98">
        <f t="shared" si="8"/>
        <v>87</v>
      </c>
      <c r="BJ45" s="98">
        <f t="shared" si="9"/>
        <v>103</v>
      </c>
      <c r="BK45" s="98">
        <f t="shared" si="10"/>
        <v>108</v>
      </c>
      <c r="BL45" s="98">
        <f t="shared" si="11"/>
        <v>113</v>
      </c>
      <c r="BM45" s="98">
        <f t="shared" si="12"/>
        <v>293</v>
      </c>
    </row>
    <row r="46" spans="1:65" ht="12.75" customHeight="1" x14ac:dyDescent="0.3">
      <c r="A46" s="13"/>
      <c r="B46" s="159"/>
      <c r="C46" s="49">
        <v>55</v>
      </c>
      <c r="D46" s="50">
        <f t="shared" si="13"/>
        <v>505.66</v>
      </c>
      <c r="E46" s="50">
        <f t="shared" si="0"/>
        <v>525.31000000000006</v>
      </c>
      <c r="F46" s="50">
        <f t="shared" si="0"/>
        <v>643.21</v>
      </c>
      <c r="G46" s="50">
        <f t="shared" si="0"/>
        <v>673.34</v>
      </c>
      <c r="H46" s="50">
        <f t="shared" si="0"/>
        <v>708.71</v>
      </c>
      <c r="I46" s="50">
        <f t="shared" si="0"/>
        <v>1851.03</v>
      </c>
      <c r="J46" s="49">
        <v>55</v>
      </c>
      <c r="K46" s="8"/>
      <c r="L46" s="8"/>
      <c r="M46" s="1">
        <v>55</v>
      </c>
      <c r="N46" s="98">
        <v>386</v>
      </c>
      <c r="O46" s="98">
        <v>401</v>
      </c>
      <c r="P46" s="98">
        <v>491</v>
      </c>
      <c r="Q46" s="98">
        <v>514</v>
      </c>
      <c r="R46" s="98">
        <v>541</v>
      </c>
      <c r="S46" s="98">
        <v>1413</v>
      </c>
      <c r="T46" s="1"/>
      <c r="U46" s="1"/>
      <c r="V46" s="1">
        <v>55</v>
      </c>
      <c r="W46" s="98">
        <v>357</v>
      </c>
      <c r="X46" s="98">
        <v>371</v>
      </c>
      <c r="Y46" s="98">
        <v>455</v>
      </c>
      <c r="Z46" s="98">
        <v>476</v>
      </c>
      <c r="AA46" s="98">
        <v>501</v>
      </c>
      <c r="AB46" s="98">
        <v>1308</v>
      </c>
      <c r="AC46" s="1"/>
      <c r="AD46" s="1"/>
      <c r="AE46" s="1"/>
      <c r="AF46" s="1"/>
      <c r="AG46" s="1"/>
      <c r="AH46" s="1"/>
      <c r="AI46" s="1"/>
      <c r="AJ46" s="1"/>
      <c r="AK46" s="1">
        <v>55</v>
      </c>
      <c r="AL46" s="98">
        <v>299</v>
      </c>
      <c r="AM46" s="98">
        <v>311</v>
      </c>
      <c r="AN46" s="98">
        <v>382</v>
      </c>
      <c r="AO46" s="98">
        <v>400</v>
      </c>
      <c r="AP46" s="98">
        <v>422</v>
      </c>
      <c r="AQ46" s="98">
        <v>1110</v>
      </c>
      <c r="AR46" s="1"/>
      <c r="AS46" s="1">
        <v>55</v>
      </c>
      <c r="AT46" s="98">
        <v>279</v>
      </c>
      <c r="AU46" s="98">
        <v>290</v>
      </c>
      <c r="AV46" s="98">
        <v>357</v>
      </c>
      <c r="AW46" s="98">
        <v>373</v>
      </c>
      <c r="AX46" s="98">
        <v>394</v>
      </c>
      <c r="AY46" s="98">
        <v>1037</v>
      </c>
      <c r="BA46" s="99">
        <f t="shared" si="1"/>
        <v>0.72279792746113991</v>
      </c>
      <c r="BB46" s="99">
        <f t="shared" si="2"/>
        <v>0.72319201995012472</v>
      </c>
      <c r="BC46" s="99">
        <f t="shared" si="3"/>
        <v>0.72708757637474541</v>
      </c>
      <c r="BD46" s="99">
        <f t="shared" si="4"/>
        <v>0.72568093385214005</v>
      </c>
      <c r="BE46" s="99">
        <f t="shared" si="5"/>
        <v>0.72828096118299446</v>
      </c>
      <c r="BF46" s="99">
        <f t="shared" si="6"/>
        <v>0.73389950460014153</v>
      </c>
      <c r="BH46" s="98">
        <f t="shared" si="7"/>
        <v>87</v>
      </c>
      <c r="BI46" s="98">
        <f t="shared" si="8"/>
        <v>90</v>
      </c>
      <c r="BJ46" s="98">
        <f t="shared" si="9"/>
        <v>109</v>
      </c>
      <c r="BK46" s="98">
        <f t="shared" si="10"/>
        <v>114</v>
      </c>
      <c r="BL46" s="98">
        <f t="shared" si="11"/>
        <v>119</v>
      </c>
      <c r="BM46" s="98">
        <f t="shared" si="12"/>
        <v>303</v>
      </c>
    </row>
    <row r="47" spans="1:65" ht="12.75" customHeight="1" x14ac:dyDescent="0.3">
      <c r="A47" s="13"/>
      <c r="B47" s="159"/>
      <c r="C47" s="52">
        <v>60</v>
      </c>
      <c r="D47" s="46">
        <f t="shared" si="13"/>
        <v>527.93000000000006</v>
      </c>
      <c r="E47" s="46">
        <f t="shared" si="0"/>
        <v>547.58000000000004</v>
      </c>
      <c r="F47" s="46">
        <f t="shared" si="0"/>
        <v>681.2</v>
      </c>
      <c r="G47" s="46">
        <f t="shared" si="0"/>
        <v>707.4</v>
      </c>
      <c r="H47" s="46">
        <f t="shared" si="0"/>
        <v>750.63</v>
      </c>
      <c r="I47" s="46">
        <f t="shared" si="0"/>
        <v>1919.15</v>
      </c>
      <c r="J47" s="52">
        <v>60</v>
      </c>
      <c r="K47" s="8"/>
      <c r="L47" s="8"/>
      <c r="M47" s="1">
        <v>60</v>
      </c>
      <c r="N47" s="98">
        <v>403</v>
      </c>
      <c r="O47" s="98">
        <v>418</v>
      </c>
      <c r="P47" s="98">
        <v>520</v>
      </c>
      <c r="Q47" s="98">
        <v>540</v>
      </c>
      <c r="R47" s="98">
        <v>573</v>
      </c>
      <c r="S47" s="98">
        <v>1465</v>
      </c>
      <c r="T47" s="1"/>
      <c r="U47" s="1"/>
      <c r="V47" s="1">
        <v>60</v>
      </c>
      <c r="W47" s="98">
        <v>374</v>
      </c>
      <c r="X47" s="98">
        <v>387</v>
      </c>
      <c r="Y47" s="98">
        <v>481</v>
      </c>
      <c r="Z47" s="98">
        <v>500</v>
      </c>
      <c r="AA47" s="98">
        <v>530</v>
      </c>
      <c r="AB47" s="98">
        <v>1356</v>
      </c>
      <c r="AC47" s="1"/>
      <c r="AD47" s="1"/>
      <c r="AE47" s="1"/>
      <c r="AF47" s="1"/>
      <c r="AG47" s="1"/>
      <c r="AH47" s="1"/>
      <c r="AI47" s="1"/>
      <c r="AJ47" s="1"/>
      <c r="AK47" s="1">
        <v>60</v>
      </c>
      <c r="AL47" s="98">
        <v>313</v>
      </c>
      <c r="AM47" s="98">
        <v>325</v>
      </c>
      <c r="AN47" s="98">
        <v>405</v>
      </c>
      <c r="AO47" s="98">
        <v>421</v>
      </c>
      <c r="AP47" s="98">
        <v>447</v>
      </c>
      <c r="AQ47" s="98">
        <v>1150</v>
      </c>
      <c r="AR47" s="1"/>
      <c r="AS47" s="1">
        <v>60</v>
      </c>
      <c r="AT47" s="98">
        <v>292</v>
      </c>
      <c r="AU47" s="98">
        <v>303</v>
      </c>
      <c r="AV47" s="98">
        <v>378</v>
      </c>
      <c r="AW47" s="98">
        <v>393</v>
      </c>
      <c r="AX47" s="98">
        <v>417</v>
      </c>
      <c r="AY47" s="98">
        <v>1074</v>
      </c>
      <c r="BA47" s="99">
        <f t="shared" si="1"/>
        <v>0.72456575682382129</v>
      </c>
      <c r="BB47" s="99">
        <f t="shared" si="2"/>
        <v>0.72488038277511957</v>
      </c>
      <c r="BC47" s="99">
        <f t="shared" si="3"/>
        <v>0.72692307692307689</v>
      </c>
      <c r="BD47" s="99">
        <f t="shared" si="4"/>
        <v>0.72777777777777775</v>
      </c>
      <c r="BE47" s="99">
        <f t="shared" si="5"/>
        <v>0.72774869109947649</v>
      </c>
      <c r="BF47" s="99">
        <f t="shared" si="6"/>
        <v>0.73310580204778153</v>
      </c>
      <c r="BH47" s="98">
        <f t="shared" si="7"/>
        <v>90</v>
      </c>
      <c r="BI47" s="98">
        <f t="shared" si="8"/>
        <v>93</v>
      </c>
      <c r="BJ47" s="98">
        <f t="shared" si="9"/>
        <v>115</v>
      </c>
      <c r="BK47" s="98">
        <f t="shared" si="10"/>
        <v>119</v>
      </c>
      <c r="BL47" s="98">
        <f t="shared" si="11"/>
        <v>126</v>
      </c>
      <c r="BM47" s="98">
        <f t="shared" si="12"/>
        <v>315</v>
      </c>
    </row>
    <row r="48" spans="1:65" ht="12.75" customHeight="1" x14ac:dyDescent="0.3">
      <c r="A48" s="13"/>
      <c r="B48" s="159"/>
      <c r="C48" s="49">
        <v>65</v>
      </c>
      <c r="D48" s="50">
        <f t="shared" si="13"/>
        <v>551.51</v>
      </c>
      <c r="E48" s="50">
        <f t="shared" si="0"/>
        <v>569.85</v>
      </c>
      <c r="F48" s="50">
        <f t="shared" si="0"/>
        <v>715.26</v>
      </c>
      <c r="G48" s="50">
        <f t="shared" si="0"/>
        <v>740.15</v>
      </c>
      <c r="H48" s="50">
        <f t="shared" si="0"/>
        <v>789.93000000000006</v>
      </c>
      <c r="I48" s="50">
        <f t="shared" si="0"/>
        <v>1980.72</v>
      </c>
      <c r="J48" s="49">
        <v>65</v>
      </c>
      <c r="K48" s="8"/>
      <c r="L48" s="8"/>
      <c r="M48" s="1">
        <v>65</v>
      </c>
      <c r="N48" s="98">
        <v>421</v>
      </c>
      <c r="O48" s="98">
        <v>435</v>
      </c>
      <c r="P48" s="98">
        <v>546</v>
      </c>
      <c r="Q48" s="98">
        <v>565</v>
      </c>
      <c r="R48" s="98">
        <v>603</v>
      </c>
      <c r="S48" s="98">
        <v>1512</v>
      </c>
      <c r="T48" s="1"/>
      <c r="U48" s="1"/>
      <c r="V48" s="1">
        <v>65</v>
      </c>
      <c r="W48" s="98">
        <v>390</v>
      </c>
      <c r="X48" s="98">
        <v>403</v>
      </c>
      <c r="Y48" s="98">
        <v>506</v>
      </c>
      <c r="Z48" s="98">
        <v>523</v>
      </c>
      <c r="AA48" s="98">
        <v>558</v>
      </c>
      <c r="AB48" s="98">
        <v>1400</v>
      </c>
      <c r="AC48" s="1"/>
      <c r="AD48" s="1"/>
      <c r="AE48" s="1"/>
      <c r="AF48" s="1"/>
      <c r="AG48" s="1"/>
      <c r="AH48" s="1"/>
      <c r="AI48" s="1"/>
      <c r="AJ48" s="1"/>
      <c r="AK48" s="1">
        <v>65</v>
      </c>
      <c r="AL48" s="98">
        <v>327</v>
      </c>
      <c r="AM48" s="98">
        <v>338</v>
      </c>
      <c r="AN48" s="98">
        <v>426</v>
      </c>
      <c r="AO48" s="98">
        <v>441</v>
      </c>
      <c r="AP48" s="98">
        <v>470</v>
      </c>
      <c r="AQ48" s="98">
        <v>1188</v>
      </c>
      <c r="AR48" s="1"/>
      <c r="AS48" s="1">
        <v>65</v>
      </c>
      <c r="AT48" s="98">
        <v>305</v>
      </c>
      <c r="AU48" s="98">
        <v>315</v>
      </c>
      <c r="AV48" s="98">
        <v>398</v>
      </c>
      <c r="AW48" s="98">
        <v>412</v>
      </c>
      <c r="AX48" s="98">
        <v>439</v>
      </c>
      <c r="AY48" s="98">
        <v>1110</v>
      </c>
      <c r="BA48" s="99">
        <f t="shared" si="1"/>
        <v>0.72446555819477432</v>
      </c>
      <c r="BB48" s="99">
        <f t="shared" si="2"/>
        <v>0.72413793103448276</v>
      </c>
      <c r="BC48" s="99">
        <f t="shared" si="3"/>
        <v>0.7289377289377289</v>
      </c>
      <c r="BD48" s="99">
        <f t="shared" si="4"/>
        <v>0.72920353982300889</v>
      </c>
      <c r="BE48" s="99">
        <f t="shared" si="5"/>
        <v>0.72802653399668327</v>
      </c>
      <c r="BF48" s="99">
        <f t="shared" si="6"/>
        <v>0.73412698412698407</v>
      </c>
      <c r="BH48" s="98">
        <f t="shared" si="7"/>
        <v>94</v>
      </c>
      <c r="BI48" s="98">
        <f t="shared" si="8"/>
        <v>97</v>
      </c>
      <c r="BJ48" s="98">
        <f t="shared" si="9"/>
        <v>120</v>
      </c>
      <c r="BK48" s="98">
        <f t="shared" si="10"/>
        <v>124</v>
      </c>
      <c r="BL48" s="98">
        <f t="shared" si="11"/>
        <v>133</v>
      </c>
      <c r="BM48" s="98">
        <f t="shared" si="12"/>
        <v>324</v>
      </c>
    </row>
    <row r="49" spans="1:65" ht="12.75" customHeight="1" x14ac:dyDescent="0.3">
      <c r="A49" s="13"/>
      <c r="B49" s="159"/>
      <c r="C49" s="52">
        <v>70</v>
      </c>
      <c r="D49" s="46">
        <f t="shared" si="13"/>
        <v>576.4</v>
      </c>
      <c r="E49" s="46">
        <f t="shared" si="0"/>
        <v>590.81000000000006</v>
      </c>
      <c r="F49" s="46">
        <f t="shared" si="0"/>
        <v>753.25</v>
      </c>
      <c r="G49" s="46">
        <f t="shared" si="0"/>
        <v>778.14</v>
      </c>
      <c r="H49" s="46">
        <f t="shared" si="0"/>
        <v>830.54000000000008</v>
      </c>
      <c r="I49" s="46">
        <f t="shared" si="0"/>
        <v>2047.53</v>
      </c>
      <c r="J49" s="52">
        <v>70</v>
      </c>
      <c r="K49" s="8"/>
      <c r="L49" s="8"/>
      <c r="M49" s="1">
        <v>70</v>
      </c>
      <c r="N49" s="98">
        <v>440</v>
      </c>
      <c r="O49" s="98">
        <v>451</v>
      </c>
      <c r="P49" s="98">
        <v>575</v>
      </c>
      <c r="Q49" s="98">
        <v>594</v>
      </c>
      <c r="R49" s="98">
        <v>634</v>
      </c>
      <c r="S49" s="98">
        <v>1563</v>
      </c>
      <c r="T49" s="1"/>
      <c r="U49" s="1"/>
      <c r="V49" s="1">
        <v>70</v>
      </c>
      <c r="W49" s="98">
        <v>407</v>
      </c>
      <c r="X49" s="98">
        <v>418</v>
      </c>
      <c r="Y49" s="98">
        <v>532</v>
      </c>
      <c r="Z49" s="98">
        <v>550</v>
      </c>
      <c r="AA49" s="98">
        <v>587</v>
      </c>
      <c r="AB49" s="98">
        <v>1448</v>
      </c>
      <c r="AC49" s="1"/>
      <c r="AD49" s="1"/>
      <c r="AE49" s="1"/>
      <c r="AF49" s="1"/>
      <c r="AG49" s="1"/>
      <c r="AH49" s="1"/>
      <c r="AI49" s="1"/>
      <c r="AJ49" s="1"/>
      <c r="AK49" s="1">
        <v>70</v>
      </c>
      <c r="AL49" s="98">
        <v>342</v>
      </c>
      <c r="AM49" s="98">
        <v>351</v>
      </c>
      <c r="AN49" s="98">
        <v>449</v>
      </c>
      <c r="AO49" s="98">
        <v>463</v>
      </c>
      <c r="AP49" s="98">
        <v>495</v>
      </c>
      <c r="AQ49" s="98">
        <v>1228</v>
      </c>
      <c r="AR49" s="1"/>
      <c r="AS49" s="1">
        <v>70</v>
      </c>
      <c r="AT49" s="98">
        <v>319</v>
      </c>
      <c r="AU49" s="98">
        <v>328</v>
      </c>
      <c r="AV49" s="98">
        <v>419</v>
      </c>
      <c r="AW49" s="98">
        <v>432</v>
      </c>
      <c r="AX49" s="98">
        <v>462</v>
      </c>
      <c r="AY49" s="98">
        <v>1147</v>
      </c>
      <c r="BA49" s="99">
        <f t="shared" si="1"/>
        <v>0.72499999999999998</v>
      </c>
      <c r="BB49" s="99">
        <f t="shared" si="2"/>
        <v>0.72727272727272729</v>
      </c>
      <c r="BC49" s="99">
        <f t="shared" si="3"/>
        <v>0.72869565217391308</v>
      </c>
      <c r="BD49" s="99">
        <f t="shared" si="4"/>
        <v>0.72727272727272729</v>
      </c>
      <c r="BE49" s="99">
        <f t="shared" si="5"/>
        <v>0.72870662460567825</v>
      </c>
      <c r="BF49" s="99">
        <f t="shared" si="6"/>
        <v>0.73384516954574541</v>
      </c>
      <c r="BH49" s="98">
        <f t="shared" si="7"/>
        <v>98</v>
      </c>
      <c r="BI49" s="98">
        <f t="shared" si="8"/>
        <v>100</v>
      </c>
      <c r="BJ49" s="98">
        <f t="shared" si="9"/>
        <v>126</v>
      </c>
      <c r="BK49" s="98">
        <f t="shared" si="10"/>
        <v>131</v>
      </c>
      <c r="BL49" s="98">
        <f t="shared" si="11"/>
        <v>139</v>
      </c>
      <c r="BM49" s="98">
        <f t="shared" si="12"/>
        <v>335</v>
      </c>
    </row>
    <row r="50" spans="1:65" ht="12.75" customHeight="1" x14ac:dyDescent="0.2">
      <c r="J50" s="18"/>
      <c r="K50" s="8"/>
      <c r="L50" s="8"/>
      <c r="N50" s="98"/>
      <c r="O50" s="98"/>
      <c r="P50" s="98"/>
      <c r="Q50" s="98"/>
      <c r="R50" s="98"/>
      <c r="S50" s="98"/>
      <c r="T50" s="1"/>
      <c r="U50" s="1"/>
      <c r="W50" s="98"/>
      <c r="X50" s="98"/>
      <c r="Y50" s="98"/>
      <c r="Z50" s="98"/>
      <c r="AA50" s="98"/>
      <c r="AB50" s="98"/>
      <c r="AC50" s="1"/>
      <c r="AD50" s="1"/>
      <c r="AE50" s="1"/>
      <c r="AF50" s="1"/>
      <c r="AG50" s="1"/>
      <c r="AH50" s="1"/>
      <c r="AI50" s="1"/>
      <c r="AJ50" s="1"/>
      <c r="AL50" s="98"/>
      <c r="AM50" s="98"/>
      <c r="AN50" s="98"/>
      <c r="AO50" s="98"/>
      <c r="AP50" s="98"/>
      <c r="AQ50" s="98"/>
      <c r="AR50" s="1"/>
      <c r="AS50" s="1"/>
      <c r="AT50" s="1"/>
      <c r="AU50" s="1"/>
      <c r="AV50" s="1"/>
    </row>
    <row r="51" spans="1:65" ht="12.75" customHeight="1" x14ac:dyDescent="0.2">
      <c r="A51" s="107" t="s">
        <v>16</v>
      </c>
      <c r="B51" s="107"/>
      <c r="C51" s="107"/>
      <c r="D51" s="107"/>
      <c r="E51" s="107"/>
      <c r="F51" s="107"/>
      <c r="G51" s="107"/>
      <c r="H51" s="107"/>
      <c r="I51" s="107"/>
      <c r="J51" s="107"/>
      <c r="K51" s="8"/>
      <c r="L51" s="8"/>
      <c r="N51" s="98"/>
      <c r="O51" s="98"/>
      <c r="P51" s="98"/>
      <c r="Q51" s="98"/>
      <c r="R51" s="98"/>
      <c r="S51" s="98"/>
      <c r="T51" s="1"/>
      <c r="U51" s="1"/>
      <c r="W51" s="98"/>
      <c r="X51" s="98"/>
      <c r="Y51" s="98"/>
      <c r="Z51" s="98"/>
      <c r="AA51" s="98"/>
      <c r="AB51" s="98"/>
      <c r="AC51" s="1"/>
      <c r="AD51" s="1"/>
      <c r="AE51" s="1"/>
      <c r="AF51" s="1"/>
      <c r="AG51" s="1"/>
      <c r="AH51" s="1"/>
      <c r="AI51" s="1"/>
      <c r="AJ51" s="1"/>
      <c r="AL51" s="98"/>
      <c r="AM51" s="98"/>
      <c r="AN51" s="98"/>
      <c r="AO51" s="98"/>
      <c r="AP51" s="98"/>
      <c r="AQ51" s="98"/>
      <c r="AR51" s="1"/>
      <c r="AS51" s="1"/>
      <c r="AT51" s="1"/>
      <c r="AU51" s="1"/>
      <c r="AV51" s="1"/>
    </row>
    <row r="52" spans="1:65" ht="12.75" customHeight="1" x14ac:dyDescent="0.2">
      <c r="A52" s="107" t="s">
        <v>517</v>
      </c>
      <c r="B52" s="107"/>
      <c r="C52" s="107"/>
      <c r="D52" s="107"/>
      <c r="E52" s="107"/>
      <c r="F52" s="107"/>
      <c r="G52" s="107"/>
      <c r="H52" s="107"/>
      <c r="I52" s="107"/>
      <c r="J52" s="107"/>
      <c r="K52" s="8"/>
      <c r="L52" s="8"/>
      <c r="N52" s="98"/>
      <c r="O52" s="98"/>
      <c r="P52" s="98"/>
      <c r="Q52" s="98"/>
      <c r="R52" s="98"/>
      <c r="S52" s="98"/>
      <c r="T52" s="1"/>
      <c r="U52" s="1"/>
      <c r="W52" s="98"/>
      <c r="X52" s="98"/>
      <c r="Y52" s="98"/>
      <c r="Z52" s="98"/>
      <c r="AA52" s="98"/>
      <c r="AB52" s="98"/>
      <c r="AC52" s="1"/>
      <c r="AD52" s="1"/>
      <c r="AE52" s="1"/>
      <c r="AF52" s="1"/>
      <c r="AG52" s="1"/>
      <c r="AH52" s="1"/>
      <c r="AI52" s="1"/>
      <c r="AJ52" s="1"/>
      <c r="AL52" s="98"/>
      <c r="AM52" s="98"/>
      <c r="AN52" s="98"/>
      <c r="AO52" s="98"/>
      <c r="AP52" s="98"/>
      <c r="AQ52" s="98"/>
      <c r="AR52" s="1"/>
      <c r="AS52" s="1"/>
      <c r="AT52" s="1"/>
      <c r="AU52" s="1"/>
      <c r="AV52" s="1"/>
    </row>
    <row r="53" spans="1:65" ht="12.75" customHeight="1" x14ac:dyDescent="0.2">
      <c r="A53" s="108"/>
      <c r="B53" s="108"/>
      <c r="C53" s="108"/>
      <c r="D53" s="108"/>
      <c r="E53" s="108"/>
      <c r="F53" s="108"/>
      <c r="G53" s="108"/>
      <c r="H53" s="108"/>
      <c r="I53" s="108"/>
      <c r="J53" s="111"/>
      <c r="K53" s="8"/>
      <c r="L53" s="8"/>
      <c r="N53" s="98"/>
      <c r="O53" s="98"/>
      <c r="P53" s="98"/>
      <c r="Q53" s="98"/>
      <c r="R53" s="98"/>
      <c r="S53" s="98"/>
      <c r="T53" s="1"/>
      <c r="U53" s="1"/>
      <c r="W53" s="98"/>
      <c r="X53" s="98"/>
      <c r="Y53" s="98"/>
      <c r="Z53" s="98"/>
      <c r="AA53" s="98"/>
      <c r="AB53" s="98"/>
      <c r="AC53" s="1"/>
      <c r="AD53" s="1"/>
      <c r="AE53" s="1"/>
      <c r="AF53" s="1"/>
      <c r="AG53" s="1"/>
      <c r="AH53" s="1"/>
      <c r="AI53" s="1"/>
      <c r="AJ53" s="1"/>
      <c r="AL53" s="98"/>
      <c r="AM53" s="98"/>
      <c r="AN53" s="98"/>
      <c r="AO53" s="98"/>
      <c r="AP53" s="98"/>
      <c r="AQ53" s="98"/>
      <c r="AR53" s="1"/>
      <c r="AS53" s="1"/>
      <c r="AT53" s="1"/>
      <c r="AU53" s="1"/>
      <c r="AV53" s="1"/>
    </row>
    <row r="54" spans="1:65" ht="12.75" customHeight="1" x14ac:dyDescent="0.2">
      <c r="J54" s="18"/>
      <c r="K54" s="8"/>
      <c r="L54" s="8"/>
      <c r="N54" s="98"/>
      <c r="O54" s="98"/>
      <c r="P54" s="98"/>
      <c r="Q54" s="98"/>
      <c r="R54" s="98"/>
      <c r="S54" s="98"/>
      <c r="T54" s="1"/>
      <c r="U54" s="1"/>
      <c r="W54" s="98"/>
      <c r="X54" s="98"/>
      <c r="Y54" s="98"/>
      <c r="Z54" s="98"/>
      <c r="AA54" s="98"/>
      <c r="AB54" s="98"/>
      <c r="AC54" s="1"/>
      <c r="AD54" s="1"/>
      <c r="AE54" s="1"/>
      <c r="AF54" s="1"/>
      <c r="AG54" s="1"/>
      <c r="AH54" s="1"/>
      <c r="AI54" s="1"/>
      <c r="AJ54" s="1"/>
      <c r="AL54" s="98"/>
      <c r="AM54" s="98"/>
      <c r="AN54" s="98"/>
      <c r="AO54" s="98"/>
      <c r="AP54" s="98"/>
      <c r="AQ54" s="98"/>
      <c r="AR54" s="1"/>
      <c r="AS54" s="1"/>
      <c r="AT54" s="1"/>
      <c r="AU54" s="1"/>
      <c r="AV54" s="1"/>
    </row>
    <row r="55" spans="1:65" ht="12.75" customHeight="1" x14ac:dyDescent="0.2">
      <c r="J55" s="18"/>
      <c r="K55" s="8"/>
      <c r="L55" s="8"/>
      <c r="N55" s="98"/>
      <c r="O55" s="98"/>
      <c r="P55" s="98"/>
      <c r="Q55" s="98"/>
      <c r="R55" s="98"/>
      <c r="S55" s="98"/>
      <c r="T55" s="1"/>
      <c r="U55" s="1"/>
      <c r="W55" s="98"/>
      <c r="X55" s="98"/>
      <c r="Y55" s="98"/>
      <c r="Z55" s="98"/>
      <c r="AA55" s="98"/>
      <c r="AB55" s="98"/>
      <c r="AC55" s="1"/>
      <c r="AD55" s="1"/>
      <c r="AE55" s="1"/>
      <c r="AF55" s="1"/>
      <c r="AG55" s="1"/>
      <c r="AH55" s="1"/>
      <c r="AI55" s="1"/>
      <c r="AJ55" s="1"/>
      <c r="AL55" s="98"/>
      <c r="AM55" s="98"/>
      <c r="AN55" s="98"/>
      <c r="AO55" s="98"/>
      <c r="AP55" s="98"/>
      <c r="AQ55" s="98"/>
      <c r="AR55" s="1"/>
      <c r="AS55" s="1"/>
      <c r="AT55" s="1"/>
      <c r="AU55" s="1"/>
      <c r="AV55" s="1"/>
    </row>
    <row r="56" spans="1:65" ht="12.75" customHeight="1" x14ac:dyDescent="0.2">
      <c r="J56" s="18"/>
      <c r="K56" s="8"/>
      <c r="L56" s="8"/>
      <c r="N56" s="98"/>
      <c r="O56" s="98"/>
      <c r="P56" s="98"/>
      <c r="Q56" s="98"/>
      <c r="R56" s="98"/>
      <c r="S56" s="98"/>
      <c r="T56" s="1"/>
      <c r="U56" s="1"/>
      <c r="W56" s="98"/>
      <c r="X56" s="98"/>
      <c r="Y56" s="98"/>
      <c r="Z56" s="98"/>
      <c r="AA56" s="98"/>
      <c r="AB56" s="98"/>
      <c r="AC56" s="1"/>
      <c r="AD56" s="1"/>
      <c r="AE56" s="1"/>
      <c r="AF56" s="1"/>
      <c r="AG56" s="1"/>
      <c r="AH56" s="1"/>
      <c r="AI56" s="1"/>
      <c r="AJ56" s="1"/>
      <c r="AL56" s="98"/>
      <c r="AM56" s="98"/>
      <c r="AN56" s="98"/>
      <c r="AO56" s="98"/>
      <c r="AP56" s="98"/>
      <c r="AQ56" s="98"/>
      <c r="AR56" s="1"/>
      <c r="AS56" s="1"/>
      <c r="AT56" s="1"/>
      <c r="AU56" s="1"/>
      <c r="AV56" s="1"/>
    </row>
    <row r="57" spans="1:65" ht="12.75" customHeight="1" x14ac:dyDescent="0.2">
      <c r="J57" s="18"/>
      <c r="K57" s="8"/>
      <c r="L57" s="8"/>
      <c r="N57" s="98"/>
      <c r="O57" s="98"/>
      <c r="P57" s="98"/>
      <c r="Q57" s="98"/>
      <c r="R57" s="98"/>
      <c r="S57" s="98"/>
      <c r="T57" s="1"/>
      <c r="U57" s="1"/>
      <c r="W57" s="98"/>
      <c r="X57" s="98"/>
      <c r="Y57" s="98"/>
      <c r="Z57" s="98"/>
      <c r="AA57" s="98"/>
      <c r="AB57" s="98"/>
      <c r="AC57" s="1"/>
      <c r="AD57" s="1"/>
      <c r="AE57" s="1"/>
      <c r="AF57" s="1"/>
      <c r="AG57" s="1"/>
      <c r="AH57" s="1"/>
      <c r="AI57" s="1"/>
      <c r="AJ57" s="1"/>
      <c r="AL57" s="98"/>
      <c r="AM57" s="98"/>
      <c r="AN57" s="98"/>
      <c r="AO57" s="98"/>
      <c r="AP57" s="98"/>
      <c r="AQ57" s="98"/>
      <c r="AR57" s="1"/>
      <c r="AS57" s="1"/>
      <c r="AT57" s="1"/>
      <c r="AU57" s="1"/>
      <c r="AV57" s="1"/>
    </row>
    <row r="58" spans="1:65" ht="12.75" customHeight="1" x14ac:dyDescent="0.2">
      <c r="J58" s="18"/>
      <c r="Q58" s="1"/>
      <c r="R58" s="1"/>
      <c r="S58" s="1"/>
      <c r="T58" s="1"/>
      <c r="U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O58" s="1"/>
      <c r="AP58" s="1"/>
      <c r="AQ58" s="1"/>
      <c r="AR58" s="1"/>
      <c r="AS58" s="1"/>
      <c r="AT58" s="1"/>
      <c r="AU58" s="1"/>
      <c r="AV58" s="1"/>
    </row>
    <row r="59" spans="1:65" ht="12.75" customHeight="1" x14ac:dyDescent="0.2">
      <c r="J59" s="18"/>
      <c r="Q59" s="1"/>
      <c r="R59" s="1"/>
      <c r="S59" s="1"/>
      <c r="T59" s="1"/>
      <c r="U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O59" s="1"/>
      <c r="AP59" s="1"/>
      <c r="AQ59" s="1"/>
      <c r="AR59" s="1"/>
      <c r="AS59" s="1"/>
      <c r="AT59" s="1"/>
      <c r="AU59" s="1"/>
      <c r="AV59" s="1"/>
    </row>
    <row r="60" spans="1:65" ht="12.75" customHeight="1" x14ac:dyDescent="0.2">
      <c r="J60" s="18"/>
      <c r="Q60" s="1"/>
      <c r="R60" s="1"/>
      <c r="S60" s="1"/>
      <c r="T60" s="1"/>
      <c r="U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O60" s="1"/>
      <c r="AP60" s="1"/>
      <c r="AQ60" s="1"/>
      <c r="AR60" s="1"/>
      <c r="AS60" s="1"/>
      <c r="AT60" s="1"/>
      <c r="AU60" s="1"/>
      <c r="AV60" s="1"/>
    </row>
    <row r="61" spans="1:65" ht="12.75" customHeight="1" x14ac:dyDescent="0.2">
      <c r="J61" s="18"/>
      <c r="Q61" s="1"/>
      <c r="R61" s="1"/>
      <c r="S61" s="1"/>
      <c r="T61" s="1"/>
      <c r="U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O61" s="1"/>
      <c r="AP61" s="1"/>
      <c r="AQ61" s="1"/>
      <c r="AR61" s="1"/>
      <c r="AS61" s="1"/>
      <c r="AT61" s="1"/>
      <c r="AU61" s="1"/>
      <c r="AV61" s="1"/>
    </row>
    <row r="62" spans="1:65" ht="12.75" customHeight="1" x14ac:dyDescent="0.2">
      <c r="J62" s="18"/>
      <c r="L62" s="72"/>
      <c r="M62" s="72"/>
      <c r="N62" s="72"/>
      <c r="O62" s="72"/>
      <c r="P62" s="72"/>
      <c r="T62" s="1"/>
      <c r="U62" s="1"/>
      <c r="V62" s="72"/>
      <c r="W62" s="72"/>
      <c r="X62" s="72"/>
      <c r="Y62" s="72"/>
      <c r="AC62" s="1"/>
      <c r="AD62" s="1"/>
      <c r="AE62" s="1"/>
      <c r="AF62" s="1"/>
      <c r="AG62" s="1"/>
      <c r="AH62" s="1"/>
      <c r="AI62" s="1"/>
      <c r="AJ62" s="1"/>
      <c r="AK62" s="72"/>
      <c r="AL62" s="72"/>
      <c r="AM62" s="72"/>
      <c r="AN62" s="72"/>
      <c r="AR62" s="1"/>
      <c r="AS62" s="1"/>
      <c r="AT62" s="1"/>
      <c r="AU62" s="1"/>
      <c r="AV62" s="1"/>
    </row>
    <row r="63" spans="1:65" ht="12.75" customHeight="1" x14ac:dyDescent="0.2">
      <c r="J63" s="18"/>
      <c r="L63" s="72"/>
      <c r="M63" s="72"/>
      <c r="N63" s="72"/>
      <c r="O63" s="72"/>
      <c r="P63" s="72"/>
      <c r="T63" s="1"/>
      <c r="U63" s="1"/>
      <c r="V63" s="72"/>
      <c r="W63" s="72"/>
      <c r="X63" s="72"/>
      <c r="Y63" s="72"/>
      <c r="AC63" s="1"/>
      <c r="AD63" s="1"/>
      <c r="AE63" s="1"/>
      <c r="AF63" s="1"/>
      <c r="AG63" s="1"/>
      <c r="AH63" s="1"/>
      <c r="AI63" s="1"/>
      <c r="AJ63" s="1"/>
      <c r="AK63" s="72"/>
      <c r="AL63" s="72"/>
      <c r="AM63" s="72"/>
      <c r="AN63" s="72"/>
      <c r="AR63" s="1"/>
      <c r="AS63" s="1"/>
      <c r="AT63" s="1"/>
      <c r="AU63" s="1"/>
      <c r="AV63" s="1"/>
    </row>
    <row r="64" spans="1:65" ht="12.75" customHeight="1" x14ac:dyDescent="0.2">
      <c r="J64" s="18"/>
      <c r="L64" s="72"/>
      <c r="M64" s="72"/>
      <c r="N64" s="72"/>
      <c r="O64" s="72"/>
      <c r="P64" s="72"/>
      <c r="T64" s="1"/>
      <c r="U64" s="1"/>
      <c r="V64" s="72"/>
      <c r="W64" s="72"/>
      <c r="X64" s="72"/>
      <c r="Y64" s="72"/>
      <c r="AC64" s="1"/>
      <c r="AD64" s="1"/>
      <c r="AE64" s="1"/>
      <c r="AF64" s="1"/>
      <c r="AG64" s="1"/>
      <c r="AH64" s="1"/>
      <c r="AI64" s="1"/>
      <c r="AJ64" s="1"/>
      <c r="AK64" s="72"/>
      <c r="AL64" s="72"/>
      <c r="AM64" s="72"/>
      <c r="AN64" s="72"/>
      <c r="AR64" s="1"/>
      <c r="AS64" s="1"/>
      <c r="AT64" s="1"/>
      <c r="AU64" s="1"/>
      <c r="AV64" s="1"/>
    </row>
    <row r="65" spans="10:48" ht="12.75" customHeight="1" x14ac:dyDescent="0.2">
      <c r="J65" s="18"/>
      <c r="L65" s="72"/>
      <c r="M65" s="72"/>
      <c r="N65" s="72"/>
      <c r="O65" s="72"/>
      <c r="P65" s="72"/>
      <c r="T65" s="1"/>
      <c r="U65" s="1"/>
      <c r="V65" s="72"/>
      <c r="W65" s="72"/>
      <c r="X65" s="72"/>
      <c r="Y65" s="72"/>
      <c r="AC65" s="1"/>
      <c r="AD65" s="1"/>
      <c r="AE65" s="1"/>
      <c r="AF65" s="1"/>
      <c r="AG65" s="1"/>
      <c r="AH65" s="1"/>
      <c r="AI65" s="1"/>
      <c r="AJ65" s="1"/>
      <c r="AK65" s="72"/>
      <c r="AL65" s="72"/>
      <c r="AM65" s="72"/>
      <c r="AN65" s="72"/>
      <c r="AR65" s="1"/>
      <c r="AS65" s="1"/>
      <c r="AT65" s="1"/>
      <c r="AU65" s="1"/>
      <c r="AV65" s="1"/>
    </row>
    <row r="66" spans="10:48" ht="12.75" customHeight="1" x14ac:dyDescent="0.2">
      <c r="J66" s="18"/>
      <c r="L66" s="72"/>
      <c r="M66" s="72"/>
      <c r="N66" s="72"/>
      <c r="O66" s="72"/>
      <c r="P66" s="72"/>
      <c r="T66" s="1"/>
      <c r="U66" s="1"/>
      <c r="V66" s="72"/>
      <c r="W66" s="72"/>
      <c r="X66" s="72"/>
      <c r="Y66" s="72"/>
      <c r="AC66" s="1"/>
      <c r="AD66" s="1"/>
      <c r="AE66" s="1"/>
      <c r="AF66" s="1"/>
      <c r="AG66" s="1"/>
      <c r="AH66" s="1"/>
      <c r="AI66" s="1"/>
      <c r="AJ66" s="1"/>
      <c r="AK66" s="72"/>
      <c r="AL66" s="72"/>
      <c r="AM66" s="72"/>
      <c r="AN66" s="72"/>
      <c r="AR66" s="1"/>
      <c r="AS66" s="1"/>
      <c r="AT66" s="1"/>
      <c r="AU66" s="1"/>
      <c r="AV66" s="1"/>
    </row>
    <row r="67" spans="10:48" ht="12.75" customHeight="1" x14ac:dyDescent="0.2">
      <c r="J67" s="18"/>
      <c r="L67" s="72"/>
      <c r="M67" s="72"/>
      <c r="N67" s="72"/>
      <c r="O67" s="72"/>
      <c r="P67" s="72"/>
      <c r="T67" s="1"/>
      <c r="U67" s="1"/>
      <c r="V67" s="72"/>
      <c r="W67" s="72"/>
      <c r="X67" s="72"/>
      <c r="Y67" s="72"/>
      <c r="AC67" s="1"/>
      <c r="AD67" s="1"/>
      <c r="AE67" s="1"/>
      <c r="AF67" s="1"/>
      <c r="AG67" s="1"/>
      <c r="AH67" s="1"/>
      <c r="AI67" s="1"/>
      <c r="AJ67" s="1"/>
      <c r="AK67" s="72"/>
      <c r="AL67" s="72"/>
      <c r="AM67" s="72"/>
      <c r="AN67" s="72"/>
      <c r="AR67" s="1"/>
      <c r="AS67" s="1"/>
      <c r="AT67" s="1"/>
      <c r="AU67" s="1"/>
      <c r="AV67" s="1"/>
    </row>
    <row r="68" spans="10:48" ht="12.75" customHeight="1" x14ac:dyDescent="0.2">
      <c r="J68" s="18"/>
      <c r="L68" s="72"/>
      <c r="M68" s="72"/>
      <c r="N68" s="72"/>
      <c r="O68" s="72"/>
      <c r="P68" s="72"/>
      <c r="T68" s="1"/>
      <c r="U68" s="1"/>
      <c r="V68" s="72"/>
      <c r="W68" s="72"/>
      <c r="X68" s="72"/>
      <c r="Y68" s="72"/>
      <c r="AC68" s="1"/>
      <c r="AD68" s="1"/>
      <c r="AE68" s="1"/>
      <c r="AF68" s="1"/>
      <c r="AG68" s="1"/>
      <c r="AH68" s="1"/>
      <c r="AI68" s="1"/>
      <c r="AJ68" s="1"/>
      <c r="AK68" s="72"/>
      <c r="AL68" s="72"/>
      <c r="AM68" s="72"/>
      <c r="AN68" s="72"/>
      <c r="AR68" s="1"/>
      <c r="AS68" s="1"/>
      <c r="AT68" s="1"/>
      <c r="AU68" s="1"/>
      <c r="AV68" s="1"/>
    </row>
    <row r="69" spans="10:48" ht="12.75" customHeight="1" x14ac:dyDescent="0.2">
      <c r="J69" s="18"/>
      <c r="L69" s="72"/>
      <c r="M69" s="72"/>
      <c r="N69" s="72"/>
      <c r="O69" s="72"/>
      <c r="P69" s="72"/>
      <c r="T69" s="1"/>
      <c r="U69" s="1"/>
      <c r="V69" s="72"/>
      <c r="W69" s="72"/>
      <c r="X69" s="72"/>
      <c r="Y69" s="72"/>
      <c r="AC69" s="1"/>
      <c r="AD69" s="1"/>
      <c r="AE69" s="1"/>
      <c r="AF69" s="1"/>
      <c r="AG69" s="1"/>
      <c r="AH69" s="1"/>
      <c r="AI69" s="1"/>
      <c r="AJ69" s="1"/>
      <c r="AK69" s="72"/>
      <c r="AL69" s="72"/>
      <c r="AM69" s="72"/>
      <c r="AN69" s="72"/>
      <c r="AR69" s="1"/>
      <c r="AS69" s="1"/>
      <c r="AT69" s="1"/>
      <c r="AU69" s="1"/>
      <c r="AV69" s="1"/>
    </row>
    <row r="70" spans="10:48" ht="12.75" customHeight="1" x14ac:dyDescent="0.2">
      <c r="J70" s="18"/>
      <c r="L70" s="72"/>
      <c r="M70" s="72"/>
      <c r="N70" s="72"/>
      <c r="O70" s="72"/>
      <c r="P70" s="72"/>
      <c r="T70" s="1"/>
      <c r="U70" s="1"/>
      <c r="V70" s="72"/>
      <c r="W70" s="72"/>
      <c r="X70" s="72"/>
      <c r="Y70" s="72"/>
      <c r="AC70" s="1"/>
      <c r="AD70" s="1"/>
      <c r="AE70" s="1"/>
      <c r="AF70" s="1"/>
      <c r="AG70" s="1"/>
      <c r="AH70" s="1"/>
      <c r="AI70" s="1"/>
      <c r="AJ70" s="1"/>
      <c r="AK70" s="72"/>
      <c r="AL70" s="72"/>
      <c r="AM70" s="72"/>
      <c r="AN70" s="72"/>
      <c r="AR70" s="1"/>
      <c r="AS70" s="1"/>
      <c r="AT70" s="1"/>
      <c r="AU70" s="1"/>
      <c r="AV70" s="1"/>
    </row>
    <row r="71" spans="10:48" ht="12.75" customHeight="1" x14ac:dyDescent="0.2">
      <c r="J71" s="18"/>
      <c r="L71" s="72"/>
      <c r="M71" s="72"/>
      <c r="N71" s="72"/>
      <c r="O71" s="72"/>
      <c r="P71" s="72"/>
      <c r="T71" s="1"/>
      <c r="U71" s="1"/>
      <c r="V71" s="72"/>
      <c r="W71" s="72"/>
      <c r="X71" s="72"/>
      <c r="Y71" s="72"/>
      <c r="AC71" s="1"/>
      <c r="AD71" s="1"/>
      <c r="AE71" s="1"/>
      <c r="AF71" s="1"/>
      <c r="AG71" s="1"/>
      <c r="AH71" s="1"/>
      <c r="AI71" s="1"/>
      <c r="AJ71" s="1"/>
      <c r="AK71" s="72"/>
      <c r="AL71" s="72"/>
      <c r="AM71" s="72"/>
      <c r="AN71" s="72"/>
      <c r="AR71" s="1"/>
      <c r="AS71" s="1"/>
      <c r="AT71" s="1"/>
      <c r="AU71" s="1"/>
      <c r="AV71" s="1"/>
    </row>
    <row r="72" spans="10:48" ht="12.75" customHeight="1" x14ac:dyDescent="0.2">
      <c r="J72" s="18"/>
      <c r="L72" s="72"/>
      <c r="M72" s="72"/>
      <c r="N72" s="72"/>
      <c r="O72" s="72"/>
      <c r="P72" s="72"/>
      <c r="T72" s="1"/>
      <c r="U72" s="1"/>
      <c r="V72" s="72"/>
      <c r="W72" s="72"/>
      <c r="X72" s="72"/>
      <c r="Y72" s="72"/>
      <c r="AC72" s="1"/>
      <c r="AD72" s="1"/>
      <c r="AE72" s="1"/>
      <c r="AF72" s="1"/>
      <c r="AG72" s="1"/>
      <c r="AH72" s="1"/>
      <c r="AI72" s="1"/>
      <c r="AJ72" s="1"/>
      <c r="AK72" s="72"/>
      <c r="AL72" s="72"/>
      <c r="AM72" s="72"/>
      <c r="AN72" s="72"/>
      <c r="AR72" s="1"/>
      <c r="AS72" s="1"/>
      <c r="AT72" s="1"/>
      <c r="AU72" s="1"/>
      <c r="AV72" s="1"/>
    </row>
    <row r="73" spans="10:48" ht="12.75" customHeight="1" x14ac:dyDescent="0.2">
      <c r="L73" s="72"/>
      <c r="M73" s="72"/>
      <c r="N73" s="72"/>
      <c r="O73" s="72"/>
      <c r="P73" s="72"/>
      <c r="T73" s="1"/>
      <c r="U73" s="1"/>
      <c r="V73" s="72"/>
      <c r="W73" s="72"/>
      <c r="X73" s="72"/>
      <c r="Y73" s="72"/>
      <c r="AC73" s="1"/>
      <c r="AD73" s="1"/>
      <c r="AE73" s="1"/>
      <c r="AF73" s="1"/>
      <c r="AG73" s="1"/>
      <c r="AH73" s="1"/>
      <c r="AI73" s="1"/>
      <c r="AJ73" s="1"/>
      <c r="AK73" s="72"/>
      <c r="AL73" s="72"/>
      <c r="AM73" s="72"/>
      <c r="AN73" s="72"/>
      <c r="AR73" s="1"/>
      <c r="AS73" s="1"/>
      <c r="AT73" s="1"/>
      <c r="AU73" s="1"/>
      <c r="AV73" s="1"/>
    </row>
    <row r="74" spans="10:48" ht="12.75" customHeight="1" x14ac:dyDescent="0.2">
      <c r="L74" s="72"/>
      <c r="M74" s="72"/>
      <c r="N74" s="72"/>
      <c r="O74" s="72"/>
      <c r="P74" s="72"/>
      <c r="T74" s="1"/>
      <c r="U74" s="1"/>
      <c r="V74" s="72"/>
      <c r="W74" s="72"/>
      <c r="X74" s="72"/>
      <c r="Y74" s="72"/>
      <c r="AC74" s="1"/>
      <c r="AD74" s="1"/>
      <c r="AE74" s="1"/>
      <c r="AF74" s="1"/>
      <c r="AG74" s="1"/>
      <c r="AH74" s="1"/>
      <c r="AI74" s="1"/>
      <c r="AJ74" s="1"/>
      <c r="AK74" s="72"/>
      <c r="AL74" s="72"/>
      <c r="AM74" s="72"/>
      <c r="AN74" s="72"/>
      <c r="AR74" s="1"/>
      <c r="AS74" s="1"/>
      <c r="AT74" s="1"/>
      <c r="AU74" s="1"/>
      <c r="AV74" s="1"/>
    </row>
    <row r="75" spans="10:48" ht="12.75" customHeight="1" x14ac:dyDescent="0.2">
      <c r="L75" s="72"/>
      <c r="M75" s="72"/>
      <c r="N75" s="72"/>
      <c r="O75" s="72"/>
      <c r="P75" s="72"/>
      <c r="T75" s="1"/>
      <c r="U75" s="1"/>
      <c r="V75" s="72"/>
      <c r="W75" s="72"/>
      <c r="X75" s="72"/>
      <c r="Y75" s="72"/>
      <c r="AC75" s="1"/>
      <c r="AD75" s="1"/>
      <c r="AE75" s="1"/>
      <c r="AF75" s="1"/>
      <c r="AG75" s="1"/>
      <c r="AH75" s="1"/>
      <c r="AI75" s="1"/>
      <c r="AJ75" s="1"/>
      <c r="AK75" s="72"/>
      <c r="AL75" s="72"/>
      <c r="AM75" s="72"/>
      <c r="AN75" s="72"/>
      <c r="AR75" s="1"/>
      <c r="AS75" s="1"/>
      <c r="AT75" s="1"/>
      <c r="AU75" s="1"/>
      <c r="AV75" s="1"/>
    </row>
    <row r="76" spans="10:48" ht="12.75" customHeight="1" x14ac:dyDescent="0.2">
      <c r="L76" s="72"/>
      <c r="M76" s="72"/>
      <c r="N76" s="72"/>
      <c r="O76" s="72"/>
      <c r="P76" s="72"/>
      <c r="T76" s="1"/>
      <c r="U76" s="1"/>
      <c r="V76" s="72"/>
      <c r="W76" s="72"/>
      <c r="X76" s="72"/>
      <c r="Y76" s="72"/>
      <c r="AC76" s="1"/>
      <c r="AD76" s="1"/>
      <c r="AE76" s="1"/>
      <c r="AF76" s="1"/>
      <c r="AG76" s="1"/>
      <c r="AH76" s="1"/>
      <c r="AI76" s="1"/>
      <c r="AJ76" s="1"/>
      <c r="AK76" s="72"/>
      <c r="AL76" s="72"/>
      <c r="AM76" s="72"/>
      <c r="AN76" s="72"/>
      <c r="AR76" s="1"/>
      <c r="AS76" s="1"/>
      <c r="AT76" s="1"/>
      <c r="AU76" s="1"/>
      <c r="AV76" s="1"/>
    </row>
    <row r="77" spans="10:48" ht="12.75" customHeight="1" x14ac:dyDescent="0.2">
      <c r="L77" s="72"/>
      <c r="M77" s="72"/>
      <c r="N77" s="72"/>
      <c r="O77" s="72"/>
      <c r="P77" s="72"/>
      <c r="T77" s="1"/>
      <c r="U77" s="1"/>
      <c r="V77" s="72"/>
      <c r="W77" s="72"/>
      <c r="X77" s="72"/>
      <c r="Y77" s="72"/>
      <c r="AC77" s="1"/>
      <c r="AD77" s="1"/>
      <c r="AE77" s="1"/>
      <c r="AF77" s="1"/>
      <c r="AG77" s="1"/>
      <c r="AH77" s="1"/>
      <c r="AI77" s="1"/>
      <c r="AJ77" s="1"/>
      <c r="AK77" s="72"/>
      <c r="AL77" s="72"/>
      <c r="AM77" s="72"/>
      <c r="AN77" s="72"/>
      <c r="AR77" s="1"/>
      <c r="AS77" s="1"/>
      <c r="AT77" s="1"/>
      <c r="AU77" s="1"/>
      <c r="AV77" s="1"/>
    </row>
    <row r="78" spans="10:48" ht="12.75" customHeight="1" x14ac:dyDescent="0.2">
      <c r="L78" s="72"/>
      <c r="M78" s="72"/>
      <c r="N78" s="72"/>
      <c r="O78" s="72"/>
      <c r="P78" s="72"/>
      <c r="T78" s="1"/>
      <c r="U78" s="1"/>
      <c r="V78" s="72"/>
      <c r="W78" s="72"/>
      <c r="X78" s="72"/>
      <c r="Y78" s="72"/>
      <c r="AC78" s="1"/>
      <c r="AD78" s="1"/>
      <c r="AE78" s="1"/>
      <c r="AF78" s="1"/>
      <c r="AG78" s="1"/>
      <c r="AH78" s="1"/>
      <c r="AI78" s="1"/>
      <c r="AJ78" s="1"/>
      <c r="AK78" s="72"/>
      <c r="AL78" s="72"/>
      <c r="AM78" s="72"/>
      <c r="AN78" s="72"/>
      <c r="AR78" s="1"/>
      <c r="AS78" s="1"/>
      <c r="AT78" s="1"/>
      <c r="AU78" s="1"/>
      <c r="AV78" s="1"/>
    </row>
    <row r="79" spans="10:48" ht="12.75" customHeight="1" x14ac:dyDescent="0.2">
      <c r="L79" s="72"/>
      <c r="M79" s="72"/>
      <c r="N79" s="72"/>
      <c r="O79" s="72"/>
      <c r="P79" s="72"/>
      <c r="T79" s="1"/>
      <c r="U79" s="1"/>
      <c r="V79" s="72"/>
      <c r="W79" s="72"/>
      <c r="X79" s="72"/>
      <c r="Y79" s="72"/>
      <c r="AC79" s="1"/>
      <c r="AD79" s="1"/>
      <c r="AE79" s="1"/>
      <c r="AF79" s="1"/>
      <c r="AG79" s="1"/>
      <c r="AH79" s="1"/>
      <c r="AI79" s="1"/>
      <c r="AJ79" s="1"/>
      <c r="AK79" s="72"/>
      <c r="AL79" s="72"/>
      <c r="AM79" s="72"/>
      <c r="AN79" s="72"/>
      <c r="AR79" s="1"/>
      <c r="AS79" s="1"/>
      <c r="AT79" s="1"/>
      <c r="AU79" s="1"/>
      <c r="AV79" s="1"/>
    </row>
    <row r="80" spans="10:48" ht="12.75" customHeight="1" x14ac:dyDescent="0.2">
      <c r="L80" s="72"/>
      <c r="M80" s="72"/>
      <c r="N80" s="72"/>
      <c r="O80" s="72"/>
      <c r="P80" s="72"/>
      <c r="T80" s="1"/>
      <c r="U80" s="1"/>
      <c r="V80" s="72"/>
      <c r="W80" s="72"/>
      <c r="X80" s="72"/>
      <c r="Y80" s="72"/>
      <c r="AC80" s="1"/>
      <c r="AD80" s="1"/>
      <c r="AE80" s="1"/>
      <c r="AF80" s="1"/>
      <c r="AG80" s="1"/>
      <c r="AH80" s="1"/>
      <c r="AI80" s="1"/>
      <c r="AJ80" s="1"/>
      <c r="AK80" s="72"/>
      <c r="AL80" s="72"/>
      <c r="AM80" s="72"/>
      <c r="AN80" s="72"/>
      <c r="AR80" s="1"/>
      <c r="AS80" s="1"/>
      <c r="AT80" s="1"/>
      <c r="AU80" s="1"/>
      <c r="AV80" s="1"/>
    </row>
    <row r="81" spans="12:48" ht="12.75" customHeight="1" x14ac:dyDescent="0.2">
      <c r="L81" s="72"/>
      <c r="M81" s="72"/>
      <c r="N81" s="72"/>
      <c r="O81" s="72"/>
      <c r="P81" s="72"/>
      <c r="T81" s="1"/>
      <c r="U81" s="1"/>
      <c r="V81" s="72"/>
      <c r="W81" s="72"/>
      <c r="X81" s="72"/>
      <c r="Y81" s="72"/>
      <c r="AC81" s="1"/>
      <c r="AD81" s="1"/>
      <c r="AE81" s="1"/>
      <c r="AF81" s="1"/>
      <c r="AG81" s="1"/>
      <c r="AH81" s="1"/>
      <c r="AI81" s="1"/>
      <c r="AJ81" s="1"/>
      <c r="AK81" s="72"/>
      <c r="AL81" s="72"/>
      <c r="AM81" s="72"/>
      <c r="AN81" s="72"/>
      <c r="AR81" s="1"/>
      <c r="AS81" s="1"/>
      <c r="AT81" s="1"/>
      <c r="AU81" s="1"/>
      <c r="AV81" s="1"/>
    </row>
    <row r="82" spans="12:48" ht="12.75" customHeight="1" x14ac:dyDescent="0.2">
      <c r="L82" s="72"/>
      <c r="M82" s="72"/>
      <c r="N82" s="72"/>
      <c r="O82" s="72"/>
      <c r="P82" s="72"/>
      <c r="T82" s="1"/>
      <c r="U82" s="1"/>
      <c r="V82" s="72"/>
      <c r="W82" s="72"/>
      <c r="X82" s="72"/>
      <c r="Y82" s="72"/>
      <c r="AC82" s="1"/>
      <c r="AD82" s="1"/>
      <c r="AE82" s="1"/>
      <c r="AF82" s="1"/>
      <c r="AG82" s="1"/>
      <c r="AH82" s="1"/>
      <c r="AI82" s="1"/>
      <c r="AJ82" s="1"/>
      <c r="AK82" s="72"/>
      <c r="AL82" s="72"/>
      <c r="AM82" s="72"/>
      <c r="AN82" s="72"/>
      <c r="AR82" s="1"/>
      <c r="AS82" s="1"/>
      <c r="AT82" s="1"/>
      <c r="AU82" s="1"/>
      <c r="AV82" s="1"/>
    </row>
    <row r="83" spans="12:48" ht="12.75" customHeight="1" x14ac:dyDescent="0.2">
      <c r="AV83" s="1"/>
    </row>
  </sheetData>
  <mergeCells count="3">
    <mergeCell ref="C1:J1"/>
    <mergeCell ref="B8:B49"/>
    <mergeCell ref="A8:A42"/>
  </mergeCells>
  <conditionalFormatting sqref="D8:D49">
    <cfRule type="expression" dxfId="8" priority="3">
      <formula>$J$3=3</formula>
    </cfRule>
  </conditionalFormatting>
  <conditionalFormatting sqref="E8:E49">
    <cfRule type="expression" dxfId="7" priority="4">
      <formula>$J$3=4</formula>
    </cfRule>
  </conditionalFormatting>
  <conditionalFormatting sqref="F8:F49">
    <cfRule type="expression" dxfId="6" priority="5">
      <formula>$J$3=5</formula>
    </cfRule>
  </conditionalFormatting>
  <conditionalFormatting sqref="H8:H49">
    <cfRule type="expression" dxfId="5" priority="6">
      <formula>$J$3=7</formula>
    </cfRule>
  </conditionalFormatting>
  <conditionalFormatting sqref="I8:I49">
    <cfRule type="expression" dxfId="4" priority="7">
      <formula>$J$3=8</formula>
    </cfRule>
  </conditionalFormatting>
  <conditionalFormatting sqref="G8:G49">
    <cfRule type="expression" dxfId="3" priority="2">
      <formula>$J$3=6</formula>
    </cfRule>
  </conditionalFormatting>
  <conditionalFormatting sqref="C5:E5">
    <cfRule type="expression" dxfId="2" priority="1">
      <formula>$E$5&lt;=0</formula>
    </cfRule>
  </conditionalFormatting>
  <printOptions horizontalCentered="1"/>
  <pageMargins left="0.43307086614173229" right="0.19685039370078741" top="0.27559055118110237" bottom="0.47244094488188981" header="0.27559055118110237" footer="0.47244094488188981"/>
  <pageSetup paperSize="9" scale="4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5</xdr:col>
                    <xdr:colOff>647700</xdr:colOff>
                    <xdr:row>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6"/>
  <sheetViews>
    <sheetView workbookViewId="0">
      <selection activeCell="F20" sqref="F20"/>
    </sheetView>
  </sheetViews>
  <sheetFormatPr defaultColWidth="8.77734375" defaultRowHeight="14.4" x14ac:dyDescent="0.3"/>
  <cols>
    <col min="1" max="2" width="8.77734375" style="75"/>
    <col min="3" max="3" width="50.21875" style="75" customWidth="1"/>
    <col min="4" max="4" width="12.77734375" style="75" customWidth="1"/>
    <col min="5" max="5" width="7.21875" style="75" customWidth="1"/>
    <col min="6" max="6" width="16.21875" style="75" customWidth="1"/>
    <col min="7" max="255" width="8.77734375" style="74"/>
    <col min="256" max="16384" width="8.77734375" style="75"/>
  </cols>
  <sheetData>
    <row r="1" spans="1:6" s="74" customFormat="1" ht="15" thickBot="1" x14ac:dyDescent="0.35">
      <c r="A1" s="73"/>
      <c r="B1" s="73"/>
    </row>
    <row r="2" spans="1:6" s="74" customFormat="1" ht="19.2" customHeight="1" thickTop="1" thickBot="1" x14ac:dyDescent="0.35">
      <c r="A2" s="73"/>
      <c r="B2" s="76" t="s">
        <v>551</v>
      </c>
      <c r="D2" s="160"/>
      <c r="E2" s="160"/>
      <c r="F2" s="161"/>
    </row>
    <row r="3" spans="1:6" s="74" customFormat="1" ht="15.6" thickTop="1" thickBot="1" x14ac:dyDescent="0.35">
      <c r="A3" s="73"/>
      <c r="B3" s="115"/>
      <c r="C3" s="113" t="s">
        <v>547</v>
      </c>
      <c r="D3" s="113" t="s">
        <v>552</v>
      </c>
      <c r="E3" s="113" t="s">
        <v>548</v>
      </c>
      <c r="F3" s="113" t="s">
        <v>553</v>
      </c>
    </row>
    <row r="4" spans="1:6" s="74" customFormat="1" ht="15.6" thickTop="1" thickBot="1" x14ac:dyDescent="0.35">
      <c r="A4" s="73"/>
      <c r="B4" s="114">
        <v>1</v>
      </c>
      <c r="C4" s="77" t="s">
        <v>554</v>
      </c>
      <c r="D4" s="78" t="s">
        <v>28</v>
      </c>
      <c r="E4" s="78"/>
      <c r="F4" s="78" t="s">
        <v>28</v>
      </c>
    </row>
    <row r="5" spans="1:6" s="74" customFormat="1" ht="15.6" thickTop="1" thickBot="1" x14ac:dyDescent="0.35">
      <c r="A5" s="73"/>
      <c r="B5" s="114">
        <v>2</v>
      </c>
      <c r="C5" s="79" t="s">
        <v>555</v>
      </c>
      <c r="D5" s="80" t="s">
        <v>556</v>
      </c>
      <c r="E5" s="81"/>
      <c r="F5" s="80" t="s">
        <v>556</v>
      </c>
    </row>
    <row r="6" spans="1:6" s="74" customFormat="1" ht="15.6" thickTop="1" thickBot="1" x14ac:dyDescent="0.35">
      <c r="A6" s="73"/>
      <c r="B6" s="114">
        <v>3</v>
      </c>
      <c r="C6" s="82" t="s">
        <v>557</v>
      </c>
      <c r="D6" s="83" t="s">
        <v>556</v>
      </c>
      <c r="E6" s="78"/>
      <c r="F6" s="83" t="s">
        <v>556</v>
      </c>
    </row>
    <row r="7" spans="1:6" s="74" customFormat="1" ht="15.6" thickTop="1" thickBot="1" x14ac:dyDescent="0.35">
      <c r="A7" s="73"/>
      <c r="B7" s="114">
        <v>4</v>
      </c>
      <c r="C7" s="84" t="s">
        <v>558</v>
      </c>
      <c r="D7" s="85">
        <v>10</v>
      </c>
      <c r="E7" s="86"/>
      <c r="F7" s="87">
        <f>D7*(1-E7)</f>
        <v>10</v>
      </c>
    </row>
    <row r="8" spans="1:6" s="74" customFormat="1" ht="15.6" thickTop="1" thickBot="1" x14ac:dyDescent="0.35">
      <c r="A8" s="73"/>
      <c r="B8" s="114">
        <v>6</v>
      </c>
      <c r="C8" s="84" t="s">
        <v>559</v>
      </c>
      <c r="D8" s="85">
        <v>145</v>
      </c>
      <c r="E8" s="86"/>
      <c r="F8" s="87">
        <f t="shared" ref="F8:F16" si="0">D8*(1-E8)</f>
        <v>145</v>
      </c>
    </row>
    <row r="9" spans="1:6" s="74" customFormat="1" ht="15.6" thickTop="1" thickBot="1" x14ac:dyDescent="0.35">
      <c r="A9" s="73"/>
      <c r="B9" s="114">
        <v>7</v>
      </c>
      <c r="C9" s="77" t="s">
        <v>560</v>
      </c>
      <c r="D9" s="88">
        <v>170</v>
      </c>
      <c r="E9" s="89"/>
      <c r="F9" s="88">
        <f t="shared" si="0"/>
        <v>170</v>
      </c>
    </row>
    <row r="10" spans="1:6" s="74" customFormat="1" ht="15.6" thickTop="1" thickBot="1" x14ac:dyDescent="0.35">
      <c r="A10" s="73"/>
      <c r="B10" s="114">
        <v>8</v>
      </c>
      <c r="C10" s="84" t="s">
        <v>561</v>
      </c>
      <c r="D10" s="87">
        <v>170</v>
      </c>
      <c r="E10" s="86"/>
      <c r="F10" s="87">
        <f t="shared" si="0"/>
        <v>170</v>
      </c>
    </row>
    <row r="11" spans="1:6" s="74" customFormat="1" ht="15.6" thickTop="1" thickBot="1" x14ac:dyDescent="0.35">
      <c r="A11" s="73"/>
      <c r="B11" s="114">
        <v>9</v>
      </c>
      <c r="C11" s="77" t="s">
        <v>562</v>
      </c>
      <c r="D11" s="88">
        <v>170</v>
      </c>
      <c r="E11" s="89"/>
      <c r="F11" s="88">
        <f t="shared" si="0"/>
        <v>170</v>
      </c>
    </row>
    <row r="12" spans="1:6" s="74" customFormat="1" ht="15.6" thickTop="1" thickBot="1" x14ac:dyDescent="0.35">
      <c r="A12" s="73"/>
      <c r="B12" s="114">
        <v>11</v>
      </c>
      <c r="C12" s="77" t="s">
        <v>563</v>
      </c>
      <c r="D12" s="88">
        <v>14</v>
      </c>
      <c r="E12" s="89"/>
      <c r="F12" s="88">
        <f t="shared" si="0"/>
        <v>14</v>
      </c>
    </row>
    <row r="13" spans="1:6" s="74" customFormat="1" ht="15.6" thickTop="1" thickBot="1" x14ac:dyDescent="0.35">
      <c r="A13" s="73"/>
      <c r="B13" s="114">
        <v>12</v>
      </c>
      <c r="C13" s="84" t="s">
        <v>549</v>
      </c>
      <c r="D13" s="90">
        <v>18</v>
      </c>
      <c r="E13" s="91"/>
      <c r="F13" s="90">
        <f t="shared" si="0"/>
        <v>18</v>
      </c>
    </row>
    <row r="14" spans="1:6" s="74" customFormat="1" ht="15.6" thickTop="1" thickBot="1" x14ac:dyDescent="0.35">
      <c r="A14" s="73"/>
      <c r="B14" s="114">
        <v>13</v>
      </c>
      <c r="C14" s="77" t="s">
        <v>564</v>
      </c>
      <c r="D14" s="88">
        <v>18</v>
      </c>
      <c r="E14" s="89"/>
      <c r="F14" s="88">
        <f t="shared" si="0"/>
        <v>18</v>
      </c>
    </row>
    <row r="15" spans="1:6" s="74" customFormat="1" ht="15.6" thickTop="1" thickBot="1" x14ac:dyDescent="0.35">
      <c r="A15" s="73"/>
      <c r="B15" s="114">
        <v>14</v>
      </c>
      <c r="C15" s="84" t="s">
        <v>565</v>
      </c>
      <c r="D15" s="87">
        <v>18</v>
      </c>
      <c r="E15" s="86"/>
      <c r="F15" s="87">
        <f t="shared" si="0"/>
        <v>18</v>
      </c>
    </row>
    <row r="16" spans="1:6" s="74" customFormat="1" ht="15.6" thickTop="1" thickBot="1" x14ac:dyDescent="0.35">
      <c r="A16" s="73"/>
      <c r="B16" s="114">
        <v>15</v>
      </c>
      <c r="C16" s="82" t="s">
        <v>567</v>
      </c>
      <c r="D16" s="92">
        <v>9</v>
      </c>
      <c r="E16" s="93"/>
      <c r="F16" s="92">
        <f t="shared" si="0"/>
        <v>9</v>
      </c>
    </row>
    <row r="17" spans="1:6" s="74" customFormat="1" ht="15.6" thickTop="1" thickBot="1" x14ac:dyDescent="0.35">
      <c r="A17" s="73"/>
      <c r="B17" s="114">
        <v>16</v>
      </c>
      <c r="C17" s="79" t="s">
        <v>566</v>
      </c>
      <c r="D17" s="162">
        <v>0.31</v>
      </c>
      <c r="E17" s="163"/>
      <c r="F17" s="164"/>
    </row>
    <row r="18" spans="1:6" s="74" customFormat="1" ht="15.6" thickTop="1" thickBot="1" x14ac:dyDescent="0.35">
      <c r="A18" s="73"/>
      <c r="B18" s="114">
        <v>17</v>
      </c>
      <c r="C18" s="165" t="s">
        <v>550</v>
      </c>
      <c r="D18" s="166"/>
      <c r="E18" s="166"/>
      <c r="F18" s="166"/>
    </row>
    <row r="19" spans="1:6" s="74" customFormat="1" ht="15" thickTop="1" x14ac:dyDescent="0.3">
      <c r="A19" s="73"/>
      <c r="B19" s="94"/>
    </row>
    <row r="20" spans="1:6" s="74" customFormat="1" x14ac:dyDescent="0.3">
      <c r="A20" s="73"/>
      <c r="B20" s="73"/>
      <c r="C20" s="95"/>
    </row>
    <row r="21" spans="1:6" s="74" customFormat="1" x14ac:dyDescent="0.3">
      <c r="A21" s="73"/>
      <c r="B21" s="73"/>
      <c r="C21" s="95"/>
    </row>
    <row r="22" spans="1:6" s="74" customFormat="1" x14ac:dyDescent="0.3">
      <c r="A22" s="73"/>
      <c r="B22" s="73"/>
      <c r="C22" s="96"/>
    </row>
    <row r="23" spans="1:6" s="74" customFormat="1" x14ac:dyDescent="0.3">
      <c r="A23" s="73"/>
      <c r="B23" s="73"/>
      <c r="C23" s="96"/>
    </row>
    <row r="24" spans="1:6" s="74" customFormat="1" x14ac:dyDescent="0.3">
      <c r="A24" s="73"/>
      <c r="B24" s="96"/>
      <c r="C24" s="97"/>
    </row>
    <row r="25" spans="1:6" s="74" customFormat="1" x14ac:dyDescent="0.3">
      <c r="A25" s="73"/>
      <c r="B25" s="96"/>
      <c r="C25" s="97"/>
    </row>
    <row r="26" spans="1:6" s="74" customFormat="1" x14ac:dyDescent="0.3">
      <c r="A26" s="73"/>
      <c r="B26" s="96"/>
      <c r="C26" s="97"/>
    </row>
    <row r="27" spans="1:6" s="74" customFormat="1" x14ac:dyDescent="0.3">
      <c r="A27" s="73"/>
      <c r="B27" s="95"/>
      <c r="C27" s="97"/>
    </row>
    <row r="28" spans="1:6" s="74" customFormat="1" x14ac:dyDescent="0.3">
      <c r="A28" s="73"/>
      <c r="B28" s="94"/>
    </row>
    <row r="29" spans="1:6" s="74" customFormat="1" x14ac:dyDescent="0.3">
      <c r="A29" s="73"/>
      <c r="B29" s="73"/>
      <c r="C29" s="73"/>
      <c r="D29" s="73"/>
      <c r="E29" s="73"/>
      <c r="F29" s="73"/>
    </row>
    <row r="30" spans="1:6" s="74" customFormat="1" x14ac:dyDescent="0.3">
      <c r="A30" s="73"/>
      <c r="B30" s="73"/>
      <c r="C30" s="73"/>
      <c r="D30" s="73"/>
      <c r="E30" s="73"/>
      <c r="F30" s="73"/>
    </row>
    <row r="31" spans="1:6" s="74" customFormat="1" x14ac:dyDescent="0.3">
      <c r="A31" s="73"/>
      <c r="B31" s="73"/>
      <c r="C31" s="73"/>
      <c r="D31" s="73"/>
      <c r="E31" s="73"/>
      <c r="F31" s="73"/>
    </row>
    <row r="32" spans="1:6" s="74" customFormat="1" x14ac:dyDescent="0.3">
      <c r="A32" s="73"/>
      <c r="B32" s="73"/>
      <c r="C32" s="73"/>
      <c r="D32" s="73"/>
      <c r="E32" s="73"/>
      <c r="F32" s="73"/>
    </row>
    <row r="33" spans="1:6" s="74" customFormat="1" x14ac:dyDescent="0.3">
      <c r="A33" s="73"/>
      <c r="B33" s="73"/>
      <c r="C33" s="73"/>
      <c r="D33" s="73"/>
      <c r="E33" s="73"/>
      <c r="F33" s="73"/>
    </row>
    <row r="34" spans="1:6" s="74" customFormat="1" x14ac:dyDescent="0.3">
      <c r="A34" s="73"/>
      <c r="B34" s="73"/>
      <c r="C34" s="73"/>
      <c r="D34" s="73"/>
      <c r="E34" s="73"/>
      <c r="F34" s="73"/>
    </row>
    <row r="35" spans="1:6" s="74" customFormat="1" x14ac:dyDescent="0.3">
      <c r="A35" s="73"/>
      <c r="B35" s="73"/>
      <c r="C35" s="73"/>
      <c r="D35" s="73"/>
      <c r="E35" s="73"/>
      <c r="F35" s="73"/>
    </row>
    <row r="36" spans="1:6" s="74" customFormat="1" x14ac:dyDescent="0.3">
      <c r="A36" s="73"/>
      <c r="B36" s="73"/>
      <c r="C36" s="73"/>
      <c r="D36" s="73"/>
      <c r="E36" s="73"/>
      <c r="F36" s="73"/>
    </row>
    <row r="37" spans="1:6" s="74" customFormat="1" x14ac:dyDescent="0.3">
      <c r="A37" s="73"/>
      <c r="B37" s="73"/>
      <c r="C37" s="73"/>
      <c r="D37" s="73"/>
      <c r="E37" s="73"/>
      <c r="F37" s="73"/>
    </row>
    <row r="38" spans="1:6" s="74" customFormat="1" x14ac:dyDescent="0.3">
      <c r="A38" s="73"/>
      <c r="B38" s="73"/>
      <c r="C38" s="73"/>
      <c r="D38" s="73"/>
      <c r="E38" s="73"/>
      <c r="F38" s="73"/>
    </row>
    <row r="39" spans="1:6" s="74" customFormat="1" x14ac:dyDescent="0.3">
      <c r="A39" s="73"/>
      <c r="B39" s="73"/>
      <c r="C39" s="73"/>
      <c r="D39" s="73"/>
      <c r="E39" s="73"/>
      <c r="F39" s="73"/>
    </row>
    <row r="40" spans="1:6" s="74" customFormat="1" x14ac:dyDescent="0.3">
      <c r="A40" s="73"/>
      <c r="B40" s="73"/>
      <c r="C40" s="73"/>
      <c r="D40" s="73"/>
      <c r="E40" s="73"/>
      <c r="F40" s="73"/>
    </row>
    <row r="41" spans="1:6" s="74" customFormat="1" x14ac:dyDescent="0.3">
      <c r="A41" s="73"/>
      <c r="B41" s="73"/>
      <c r="C41" s="73"/>
      <c r="D41" s="73"/>
      <c r="E41" s="73"/>
      <c r="F41" s="73"/>
    </row>
    <row r="42" spans="1:6" s="74" customFormat="1" x14ac:dyDescent="0.3">
      <c r="A42" s="73"/>
      <c r="B42" s="73"/>
      <c r="C42" s="73"/>
      <c r="D42" s="73"/>
      <c r="E42" s="73"/>
      <c r="F42" s="73"/>
    </row>
    <row r="43" spans="1:6" s="74" customFormat="1" x14ac:dyDescent="0.3">
      <c r="A43" s="73"/>
      <c r="B43" s="73"/>
      <c r="C43" s="73"/>
      <c r="D43" s="73"/>
      <c r="E43" s="73"/>
      <c r="F43" s="73"/>
    </row>
    <row r="44" spans="1:6" s="74" customFormat="1" x14ac:dyDescent="0.3">
      <c r="A44" s="73"/>
      <c r="B44" s="73"/>
      <c r="C44" s="73"/>
      <c r="D44" s="73"/>
      <c r="E44" s="73"/>
      <c r="F44" s="73"/>
    </row>
    <row r="45" spans="1:6" s="74" customFormat="1" x14ac:dyDescent="0.3">
      <c r="A45" s="73"/>
      <c r="B45" s="73"/>
      <c r="C45" s="73"/>
      <c r="D45" s="73"/>
      <c r="E45" s="73"/>
      <c r="F45" s="73"/>
    </row>
    <row r="46" spans="1:6" s="74" customFormat="1" x14ac:dyDescent="0.3">
      <c r="A46" s="73"/>
      <c r="B46" s="73"/>
      <c r="C46" s="73"/>
      <c r="D46" s="73"/>
      <c r="E46" s="73"/>
      <c r="F46" s="73"/>
    </row>
    <row r="47" spans="1:6" s="74" customFormat="1" x14ac:dyDescent="0.3">
      <c r="A47" s="73"/>
      <c r="B47" s="73"/>
      <c r="C47" s="73"/>
      <c r="D47" s="73"/>
      <c r="E47" s="73"/>
      <c r="F47" s="73"/>
    </row>
    <row r="48" spans="1:6" s="74" customFormat="1" x14ac:dyDescent="0.3">
      <c r="A48" s="73"/>
      <c r="B48" s="73"/>
      <c r="C48" s="73"/>
      <c r="D48" s="73"/>
      <c r="E48" s="73"/>
      <c r="F48" s="73"/>
    </row>
    <row r="49" spans="1:6" s="74" customFormat="1" x14ac:dyDescent="0.3">
      <c r="A49" s="73"/>
      <c r="B49" s="73"/>
      <c r="C49" s="73"/>
      <c r="D49" s="73"/>
      <c r="E49" s="73"/>
      <c r="F49" s="73"/>
    </row>
    <row r="50" spans="1:6" s="74" customFormat="1" x14ac:dyDescent="0.3">
      <c r="A50" s="73"/>
      <c r="B50" s="73"/>
      <c r="C50" s="73"/>
      <c r="D50" s="73"/>
      <c r="E50" s="73"/>
      <c r="F50" s="73"/>
    </row>
    <row r="51" spans="1:6" s="74" customFormat="1" x14ac:dyDescent="0.3">
      <c r="A51" s="73"/>
      <c r="B51" s="73"/>
      <c r="C51" s="73"/>
      <c r="D51" s="73"/>
      <c r="E51" s="73"/>
      <c r="F51" s="73"/>
    </row>
    <row r="52" spans="1:6" s="74" customFormat="1" x14ac:dyDescent="0.3">
      <c r="A52" s="73"/>
      <c r="B52" s="73"/>
      <c r="C52" s="73"/>
      <c r="D52" s="73"/>
      <c r="E52" s="73"/>
      <c r="F52" s="73"/>
    </row>
    <row r="53" spans="1:6" s="74" customFormat="1" x14ac:dyDescent="0.3">
      <c r="A53" s="73"/>
      <c r="B53" s="73"/>
      <c r="C53" s="73"/>
      <c r="D53" s="73"/>
      <c r="E53" s="73"/>
      <c r="F53" s="73"/>
    </row>
    <row r="54" spans="1:6" s="74" customFormat="1" x14ac:dyDescent="0.3">
      <c r="A54" s="73"/>
      <c r="B54" s="73"/>
      <c r="C54" s="73"/>
      <c r="D54" s="73"/>
      <c r="E54" s="73"/>
      <c r="F54" s="73"/>
    </row>
    <row r="55" spans="1:6" s="74" customFormat="1" x14ac:dyDescent="0.3">
      <c r="A55" s="73"/>
      <c r="B55" s="73"/>
      <c r="C55" s="73"/>
      <c r="D55" s="73"/>
      <c r="E55" s="73"/>
      <c r="F55" s="73"/>
    </row>
    <row r="56" spans="1:6" s="74" customFormat="1" x14ac:dyDescent="0.3">
      <c r="A56" s="73"/>
      <c r="B56" s="73"/>
      <c r="C56" s="73"/>
      <c r="D56" s="73"/>
      <c r="E56" s="73"/>
      <c r="F56" s="73"/>
    </row>
    <row r="57" spans="1:6" s="74" customFormat="1" x14ac:dyDescent="0.3">
      <c r="A57" s="73"/>
      <c r="B57" s="73"/>
      <c r="C57" s="73"/>
      <c r="D57" s="73"/>
      <c r="E57" s="73"/>
      <c r="F57" s="73"/>
    </row>
    <row r="58" spans="1:6" s="74" customFormat="1" x14ac:dyDescent="0.3">
      <c r="A58" s="73"/>
      <c r="B58" s="73"/>
      <c r="C58" s="73"/>
      <c r="D58" s="73"/>
      <c r="E58" s="73"/>
      <c r="F58" s="73"/>
    </row>
    <row r="59" spans="1:6" s="74" customFormat="1" x14ac:dyDescent="0.3">
      <c r="A59" s="73"/>
      <c r="B59" s="73"/>
      <c r="C59" s="73"/>
      <c r="D59" s="73"/>
      <c r="E59" s="73"/>
      <c r="F59" s="73"/>
    </row>
    <row r="60" spans="1:6" s="74" customFormat="1" x14ac:dyDescent="0.3">
      <c r="A60" s="73"/>
      <c r="B60" s="73"/>
      <c r="C60" s="73"/>
      <c r="D60" s="73"/>
      <c r="E60" s="73"/>
      <c r="F60" s="73"/>
    </row>
    <row r="61" spans="1:6" s="74" customFormat="1" x14ac:dyDescent="0.3">
      <c r="A61" s="73"/>
      <c r="B61" s="73"/>
      <c r="C61" s="73"/>
      <c r="D61" s="73"/>
      <c r="E61" s="73"/>
      <c r="F61" s="73"/>
    </row>
    <row r="62" spans="1:6" s="74" customFormat="1" x14ac:dyDescent="0.3">
      <c r="A62" s="73"/>
      <c r="B62" s="73"/>
      <c r="C62" s="73"/>
      <c r="D62" s="73"/>
      <c r="E62" s="73"/>
      <c r="F62" s="73"/>
    </row>
    <row r="63" spans="1:6" s="74" customFormat="1" x14ac:dyDescent="0.3">
      <c r="A63" s="73"/>
      <c r="B63" s="73"/>
      <c r="C63" s="73"/>
      <c r="D63" s="73"/>
      <c r="E63" s="73"/>
      <c r="F63" s="73"/>
    </row>
    <row r="64" spans="1:6" s="74" customFormat="1" x14ac:dyDescent="0.3">
      <c r="A64" s="73"/>
      <c r="B64" s="73"/>
      <c r="C64" s="73"/>
      <c r="D64" s="73"/>
      <c r="E64" s="73"/>
      <c r="F64" s="73"/>
    </row>
    <row r="65" spans="1:6" s="74" customFormat="1" x14ac:dyDescent="0.3">
      <c r="A65" s="73"/>
      <c r="B65" s="73"/>
      <c r="C65" s="73"/>
      <c r="D65" s="73"/>
      <c r="E65" s="73"/>
      <c r="F65" s="73"/>
    </row>
    <row r="66" spans="1:6" s="74" customFormat="1" x14ac:dyDescent="0.3">
      <c r="A66" s="73"/>
      <c r="B66" s="73"/>
      <c r="C66" s="73"/>
      <c r="D66" s="73"/>
      <c r="E66" s="73"/>
      <c r="F66" s="73"/>
    </row>
    <row r="67" spans="1:6" s="74" customFormat="1" x14ac:dyDescent="0.3">
      <c r="A67" s="73"/>
      <c r="B67" s="73"/>
      <c r="C67" s="73"/>
      <c r="D67" s="73"/>
      <c r="E67" s="73"/>
      <c r="F67" s="73"/>
    </row>
    <row r="68" spans="1:6" s="74" customFormat="1" x14ac:dyDescent="0.3">
      <c r="A68" s="73"/>
      <c r="B68" s="73"/>
      <c r="C68" s="73"/>
      <c r="D68" s="73"/>
      <c r="E68" s="73"/>
      <c r="F68" s="73"/>
    </row>
    <row r="69" spans="1:6" s="74" customFormat="1" x14ac:dyDescent="0.3">
      <c r="A69" s="73"/>
      <c r="B69" s="73"/>
      <c r="C69" s="73"/>
      <c r="D69" s="73"/>
      <c r="E69" s="73"/>
      <c r="F69" s="73"/>
    </row>
    <row r="70" spans="1:6" s="74" customFormat="1" x14ac:dyDescent="0.3">
      <c r="A70" s="73"/>
      <c r="B70" s="73"/>
      <c r="C70" s="73"/>
      <c r="D70" s="73"/>
      <c r="E70" s="73"/>
      <c r="F70" s="73"/>
    </row>
    <row r="71" spans="1:6" s="74" customFormat="1" x14ac:dyDescent="0.3">
      <c r="A71" s="73"/>
      <c r="B71" s="73"/>
      <c r="C71" s="73"/>
      <c r="D71" s="73"/>
      <c r="E71" s="73"/>
      <c r="F71" s="73"/>
    </row>
    <row r="72" spans="1:6" s="74" customFormat="1" x14ac:dyDescent="0.3">
      <c r="A72" s="73"/>
      <c r="B72" s="73"/>
      <c r="C72" s="73"/>
      <c r="D72" s="73"/>
      <c r="E72" s="73"/>
      <c r="F72" s="73"/>
    </row>
    <row r="73" spans="1:6" s="74" customFormat="1" x14ac:dyDescent="0.3">
      <c r="A73" s="73"/>
      <c r="B73" s="73"/>
      <c r="C73" s="73"/>
      <c r="D73" s="73"/>
      <c r="E73" s="73"/>
      <c r="F73" s="73"/>
    </row>
    <row r="74" spans="1:6" s="74" customFormat="1" x14ac:dyDescent="0.3">
      <c r="A74" s="73"/>
      <c r="B74" s="73"/>
      <c r="C74" s="73"/>
      <c r="D74" s="73"/>
      <c r="E74" s="73"/>
      <c r="F74" s="73"/>
    </row>
    <row r="75" spans="1:6" s="74" customFormat="1" x14ac:dyDescent="0.3">
      <c r="A75" s="73"/>
      <c r="B75" s="73"/>
      <c r="C75" s="73"/>
      <c r="D75" s="73"/>
      <c r="E75" s="73"/>
      <c r="F75" s="73"/>
    </row>
    <row r="76" spans="1:6" s="74" customFormat="1" x14ac:dyDescent="0.3">
      <c r="A76" s="73"/>
      <c r="B76" s="73"/>
      <c r="C76" s="73"/>
      <c r="D76" s="73"/>
      <c r="E76" s="73"/>
      <c r="F76" s="73"/>
    </row>
    <row r="77" spans="1:6" s="74" customFormat="1" x14ac:dyDescent="0.3">
      <c r="A77" s="73"/>
      <c r="B77" s="73"/>
      <c r="C77" s="73"/>
      <c r="D77" s="73"/>
      <c r="E77" s="73"/>
      <c r="F77" s="73"/>
    </row>
    <row r="78" spans="1:6" s="74" customFormat="1" x14ac:dyDescent="0.3">
      <c r="A78" s="73"/>
      <c r="B78" s="73"/>
      <c r="C78" s="73"/>
      <c r="D78" s="73"/>
      <c r="E78" s="73"/>
      <c r="F78" s="73"/>
    </row>
    <row r="79" spans="1:6" s="74" customFormat="1" x14ac:dyDescent="0.3">
      <c r="A79" s="73"/>
      <c r="B79" s="73"/>
      <c r="C79" s="73"/>
      <c r="D79" s="73"/>
      <c r="E79" s="73"/>
      <c r="F79" s="73"/>
    </row>
    <row r="80" spans="1:6" s="74" customFormat="1" x14ac:dyDescent="0.3">
      <c r="A80" s="73"/>
      <c r="B80" s="73"/>
      <c r="C80" s="73"/>
      <c r="D80" s="73"/>
      <c r="E80" s="73"/>
      <c r="F80" s="73"/>
    </row>
    <row r="81" spans="1:6" s="74" customFormat="1" x14ac:dyDescent="0.3">
      <c r="A81" s="73"/>
      <c r="B81" s="73"/>
      <c r="C81" s="73"/>
      <c r="D81" s="73"/>
      <c r="E81" s="73"/>
      <c r="F81" s="73"/>
    </row>
    <row r="82" spans="1:6" s="74" customFormat="1" x14ac:dyDescent="0.3">
      <c r="A82" s="73"/>
      <c r="B82" s="73"/>
      <c r="C82" s="73"/>
      <c r="D82" s="73"/>
      <c r="E82" s="73"/>
      <c r="F82" s="73"/>
    </row>
    <row r="83" spans="1:6" s="74" customFormat="1" x14ac:dyDescent="0.3">
      <c r="A83" s="73"/>
      <c r="B83" s="73"/>
      <c r="C83" s="73"/>
      <c r="D83" s="73"/>
      <c r="E83" s="73"/>
      <c r="F83" s="73"/>
    </row>
    <row r="84" spans="1:6" s="74" customFormat="1" x14ac:dyDescent="0.3">
      <c r="A84" s="73"/>
      <c r="B84" s="73"/>
      <c r="C84" s="73"/>
      <c r="D84" s="73"/>
      <c r="E84" s="73"/>
      <c r="F84" s="73"/>
    </row>
    <row r="85" spans="1:6" s="74" customFormat="1" x14ac:dyDescent="0.3">
      <c r="A85" s="73"/>
      <c r="B85" s="73"/>
      <c r="C85" s="73"/>
      <c r="D85" s="73"/>
      <c r="E85" s="73"/>
      <c r="F85" s="73"/>
    </row>
    <row r="86" spans="1:6" s="74" customFormat="1" x14ac:dyDescent="0.3">
      <c r="A86" s="73"/>
      <c r="B86" s="73"/>
      <c r="C86" s="73"/>
      <c r="D86" s="73"/>
      <c r="E86" s="73"/>
      <c r="F86" s="73"/>
    </row>
    <row r="87" spans="1:6" s="74" customFormat="1" x14ac:dyDescent="0.3">
      <c r="A87" s="73"/>
      <c r="B87" s="73"/>
      <c r="C87" s="73"/>
      <c r="D87" s="73"/>
      <c r="E87" s="73"/>
      <c r="F87" s="73"/>
    </row>
    <row r="88" spans="1:6" s="74" customFormat="1" x14ac:dyDescent="0.3">
      <c r="A88" s="73"/>
      <c r="B88" s="73"/>
      <c r="C88" s="73"/>
      <c r="D88" s="73"/>
      <c r="E88" s="73"/>
      <c r="F88" s="73"/>
    </row>
    <row r="89" spans="1:6" s="74" customFormat="1" x14ac:dyDescent="0.3">
      <c r="A89" s="73"/>
      <c r="B89" s="73"/>
      <c r="C89" s="73"/>
      <c r="D89" s="73"/>
      <c r="E89" s="73"/>
      <c r="F89" s="73"/>
    </row>
    <row r="90" spans="1:6" s="74" customFormat="1" x14ac:dyDescent="0.3">
      <c r="A90" s="73"/>
      <c r="B90" s="73"/>
      <c r="C90" s="73"/>
      <c r="D90" s="73"/>
      <c r="E90" s="73"/>
      <c r="F90" s="73"/>
    </row>
    <row r="91" spans="1:6" s="74" customFormat="1" x14ac:dyDescent="0.3">
      <c r="A91" s="73"/>
      <c r="B91" s="73"/>
      <c r="C91" s="73"/>
      <c r="D91" s="73"/>
      <c r="E91" s="73"/>
      <c r="F91" s="73"/>
    </row>
    <row r="92" spans="1:6" s="74" customFormat="1" x14ac:dyDescent="0.3">
      <c r="A92" s="73"/>
      <c r="B92" s="73"/>
      <c r="C92" s="73"/>
      <c r="D92" s="73"/>
      <c r="E92" s="73"/>
      <c r="F92" s="73"/>
    </row>
    <row r="93" spans="1:6" s="74" customFormat="1" x14ac:dyDescent="0.3">
      <c r="A93" s="73"/>
      <c r="B93" s="73"/>
      <c r="C93" s="73"/>
      <c r="D93" s="73"/>
      <c r="E93" s="73"/>
      <c r="F93" s="73"/>
    </row>
    <row r="94" spans="1:6" s="74" customFormat="1" x14ac:dyDescent="0.3">
      <c r="A94" s="73"/>
      <c r="B94" s="73"/>
      <c r="C94" s="73"/>
      <c r="D94" s="73"/>
      <c r="E94" s="73"/>
      <c r="F94" s="73"/>
    </row>
    <row r="95" spans="1:6" s="74" customFormat="1" x14ac:dyDescent="0.3">
      <c r="A95" s="73"/>
      <c r="B95" s="73"/>
      <c r="C95" s="73"/>
      <c r="D95" s="73"/>
      <c r="E95" s="73"/>
      <c r="F95" s="73"/>
    </row>
    <row r="96" spans="1:6" s="74" customFormat="1" x14ac:dyDescent="0.3">
      <c r="A96" s="73"/>
      <c r="B96" s="73"/>
      <c r="C96" s="73"/>
      <c r="D96" s="73"/>
      <c r="E96" s="73"/>
      <c r="F96" s="73"/>
    </row>
    <row r="97" spans="1:6" s="74" customFormat="1" x14ac:dyDescent="0.3">
      <c r="A97" s="73"/>
      <c r="B97" s="73"/>
      <c r="C97" s="73"/>
      <c r="D97" s="73"/>
      <c r="E97" s="73"/>
      <c r="F97" s="73"/>
    </row>
    <row r="98" spans="1:6" s="74" customFormat="1" x14ac:dyDescent="0.3">
      <c r="A98" s="73"/>
      <c r="B98" s="73"/>
      <c r="C98" s="73"/>
      <c r="D98" s="73"/>
      <c r="E98" s="73"/>
      <c r="F98" s="73"/>
    </row>
    <row r="99" spans="1:6" s="74" customFormat="1" x14ac:dyDescent="0.3">
      <c r="A99" s="73"/>
      <c r="B99" s="73"/>
      <c r="C99" s="73"/>
      <c r="D99" s="73"/>
      <c r="E99" s="73"/>
      <c r="F99" s="73"/>
    </row>
    <row r="100" spans="1:6" s="74" customFormat="1" x14ac:dyDescent="0.3">
      <c r="A100" s="73"/>
      <c r="B100" s="73"/>
      <c r="C100" s="73"/>
      <c r="D100" s="73"/>
      <c r="E100" s="73"/>
      <c r="F100" s="73"/>
    </row>
    <row r="101" spans="1:6" s="74" customFormat="1" x14ac:dyDescent="0.3">
      <c r="A101" s="73"/>
      <c r="B101" s="73"/>
      <c r="C101" s="73"/>
      <c r="D101" s="73"/>
      <c r="E101" s="73"/>
      <c r="F101" s="73"/>
    </row>
    <row r="102" spans="1:6" s="74" customFormat="1" x14ac:dyDescent="0.3">
      <c r="A102" s="73"/>
      <c r="B102" s="73"/>
      <c r="C102" s="73"/>
      <c r="D102" s="73"/>
      <c r="E102" s="73"/>
      <c r="F102" s="73"/>
    </row>
    <row r="103" spans="1:6" s="74" customFormat="1" x14ac:dyDescent="0.3">
      <c r="A103" s="73"/>
      <c r="B103" s="73"/>
      <c r="C103" s="73"/>
      <c r="D103" s="73"/>
      <c r="E103" s="73"/>
      <c r="F103" s="73"/>
    </row>
    <row r="104" spans="1:6" s="74" customFormat="1" x14ac:dyDescent="0.3">
      <c r="A104" s="73"/>
      <c r="B104" s="73"/>
      <c r="C104" s="73"/>
      <c r="D104" s="73"/>
      <c r="E104" s="73"/>
      <c r="F104" s="73"/>
    </row>
    <row r="105" spans="1:6" s="74" customFormat="1" x14ac:dyDescent="0.3">
      <c r="A105" s="73"/>
      <c r="B105" s="73"/>
      <c r="C105" s="73"/>
      <c r="D105" s="73"/>
      <c r="E105" s="73"/>
      <c r="F105" s="73"/>
    </row>
    <row r="106" spans="1:6" s="74" customFormat="1" x14ac:dyDescent="0.3">
      <c r="A106" s="73"/>
      <c r="B106" s="73"/>
      <c r="C106" s="73"/>
      <c r="D106" s="73"/>
      <c r="E106" s="73"/>
      <c r="F106" s="73"/>
    </row>
    <row r="107" spans="1:6" s="74" customFormat="1" x14ac:dyDescent="0.3">
      <c r="A107" s="73"/>
      <c r="B107" s="73"/>
      <c r="C107" s="73"/>
      <c r="D107" s="73"/>
      <c r="E107" s="73"/>
      <c r="F107" s="73"/>
    </row>
    <row r="108" spans="1:6" s="74" customFormat="1" x14ac:dyDescent="0.3">
      <c r="A108" s="73"/>
      <c r="B108" s="73"/>
      <c r="C108" s="73"/>
      <c r="D108" s="73"/>
      <c r="E108" s="73"/>
      <c r="F108" s="73"/>
    </row>
    <row r="109" spans="1:6" s="74" customFormat="1" x14ac:dyDescent="0.3">
      <c r="A109" s="73"/>
      <c r="B109" s="73"/>
      <c r="C109" s="73"/>
      <c r="D109" s="73"/>
      <c r="E109" s="73"/>
      <c r="F109" s="73"/>
    </row>
    <row r="110" spans="1:6" s="74" customFormat="1" x14ac:dyDescent="0.3">
      <c r="A110" s="73"/>
      <c r="B110" s="73"/>
      <c r="C110" s="73"/>
      <c r="D110" s="73"/>
      <c r="E110" s="73"/>
      <c r="F110" s="73"/>
    </row>
    <row r="111" spans="1:6" s="74" customFormat="1" x14ac:dyDescent="0.3">
      <c r="A111" s="73"/>
      <c r="B111" s="73"/>
      <c r="C111" s="73"/>
      <c r="D111" s="73"/>
      <c r="E111" s="73"/>
      <c r="F111" s="73"/>
    </row>
    <row r="112" spans="1:6" s="74" customFormat="1" x14ac:dyDescent="0.3">
      <c r="A112" s="73"/>
      <c r="B112" s="73"/>
      <c r="C112" s="73"/>
      <c r="D112" s="73"/>
      <c r="E112" s="73"/>
      <c r="F112" s="73"/>
    </row>
    <row r="113" spans="1:6" s="74" customFormat="1" x14ac:dyDescent="0.3">
      <c r="A113" s="73"/>
      <c r="B113" s="73"/>
      <c r="C113" s="73"/>
      <c r="D113" s="73"/>
      <c r="E113" s="73"/>
      <c r="F113" s="73"/>
    </row>
    <row r="114" spans="1:6" s="74" customFormat="1" x14ac:dyDescent="0.3">
      <c r="A114" s="73"/>
      <c r="B114" s="73"/>
      <c r="C114" s="73"/>
      <c r="D114" s="73"/>
      <c r="E114" s="73"/>
      <c r="F114" s="73"/>
    </row>
    <row r="115" spans="1:6" s="74" customFormat="1" x14ac:dyDescent="0.3">
      <c r="A115" s="73"/>
      <c r="B115" s="73"/>
      <c r="C115" s="73"/>
      <c r="D115" s="73"/>
      <c r="E115" s="73"/>
      <c r="F115" s="73"/>
    </row>
    <row r="116" spans="1:6" s="74" customFormat="1" x14ac:dyDescent="0.3">
      <c r="A116" s="73"/>
      <c r="B116" s="73"/>
      <c r="C116" s="73"/>
      <c r="D116" s="73"/>
      <c r="E116" s="73"/>
      <c r="F116" s="73"/>
    </row>
  </sheetData>
  <mergeCells count="3">
    <mergeCell ref="D2:F2"/>
    <mergeCell ref="D17:F17"/>
    <mergeCell ref="C18:F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303030"/>
  </sheetPr>
  <dimension ref="A1:M3960"/>
  <sheetViews>
    <sheetView zoomScaleNormal="100" workbookViewId="0">
      <pane xSplit="5" ySplit="4" topLeftCell="F224" activePane="bottomRight" state="frozen"/>
      <selection pane="topRight" activeCell="F1" sqref="F1"/>
      <selection pane="bottomLeft" activeCell="A5" sqref="A5"/>
      <selection pane="bottomRight" activeCell="R14" sqref="R14"/>
    </sheetView>
  </sheetViews>
  <sheetFormatPr defaultColWidth="9.21875" defaultRowHeight="13.5" customHeight="1" x14ac:dyDescent="0.2"/>
  <cols>
    <col min="1" max="1" width="3.77734375" style="19" customWidth="1"/>
    <col min="2" max="2" width="6.77734375" style="22" customWidth="1"/>
    <col min="3" max="3" width="41.77734375" style="3" customWidth="1"/>
    <col min="4" max="4" width="11.21875" style="4" customWidth="1"/>
    <col min="5" max="5" width="7.44140625" style="4" bestFit="1" customWidth="1"/>
    <col min="6" max="6" width="11.21875" style="4" customWidth="1"/>
    <col min="7" max="7" width="7.44140625" style="4" bestFit="1" customWidth="1"/>
    <col min="8" max="8" width="11.21875" style="4" bestFit="1" customWidth="1"/>
    <col min="9" max="9" width="7.44140625" style="33" bestFit="1" customWidth="1"/>
    <col min="10" max="10" width="11.21875" style="3" bestFit="1" customWidth="1"/>
    <col min="11" max="11" width="7.44140625" style="3" bestFit="1" customWidth="1"/>
    <col min="12" max="12" width="11.21875" style="3" bestFit="1" customWidth="1"/>
    <col min="13" max="13" width="7.44140625" style="3" bestFit="1" customWidth="1"/>
    <col min="14" max="16384" width="9.21875" style="3"/>
  </cols>
  <sheetData>
    <row r="1" spans="1:13" ht="13.5" customHeight="1" x14ac:dyDescent="0.2">
      <c r="C1" s="133"/>
      <c r="D1" s="167" t="s">
        <v>510</v>
      </c>
      <c r="E1" s="168"/>
      <c r="F1" s="168"/>
      <c r="G1" s="168"/>
      <c r="H1" s="168"/>
      <c r="I1" s="169"/>
      <c r="J1" s="170" t="s">
        <v>511</v>
      </c>
      <c r="K1" s="171"/>
      <c r="L1" s="171"/>
      <c r="M1" s="172"/>
    </row>
    <row r="2" spans="1:13" ht="13.5" customHeight="1" x14ac:dyDescent="0.2">
      <c r="C2" s="134">
        <v>158</v>
      </c>
      <c r="D2" s="176" t="s">
        <v>575</v>
      </c>
      <c r="E2" s="177"/>
      <c r="F2" s="174" t="s">
        <v>574</v>
      </c>
      <c r="G2" s="177"/>
      <c r="H2" s="174" t="s">
        <v>21</v>
      </c>
      <c r="I2" s="177"/>
      <c r="J2" s="173" t="s">
        <v>576</v>
      </c>
      <c r="K2" s="174"/>
      <c r="L2" s="174" t="s">
        <v>21</v>
      </c>
      <c r="M2" s="175"/>
    </row>
    <row r="3" spans="1:13" ht="10.199999999999999" x14ac:dyDescent="0.2">
      <c r="A3" s="20" t="s">
        <v>216</v>
      </c>
      <c r="B3" s="124" t="s">
        <v>512</v>
      </c>
      <c r="C3" s="125" t="s">
        <v>20</v>
      </c>
      <c r="D3" s="27" t="s">
        <v>22</v>
      </c>
      <c r="E3" s="28" t="s">
        <v>23</v>
      </c>
      <c r="F3" s="25" t="s">
        <v>22</v>
      </c>
      <c r="G3" s="26" t="s">
        <v>23</v>
      </c>
      <c r="H3" s="27" t="s">
        <v>22</v>
      </c>
      <c r="I3" s="28" t="s">
        <v>23</v>
      </c>
      <c r="J3" s="116" t="s">
        <v>22</v>
      </c>
      <c r="K3" s="26" t="s">
        <v>23</v>
      </c>
      <c r="L3" s="27" t="s">
        <v>22</v>
      </c>
      <c r="M3" s="117" t="s">
        <v>23</v>
      </c>
    </row>
    <row r="4" spans="1:13" ht="10.5" hidden="1" customHeight="1" x14ac:dyDescent="0.2">
      <c r="A4" s="21"/>
      <c r="B4" s="126"/>
      <c r="C4" s="127" t="s">
        <v>24</v>
      </c>
      <c r="D4" s="9"/>
      <c r="E4" s="10"/>
      <c r="F4" s="9"/>
      <c r="G4" s="10"/>
      <c r="H4" s="9"/>
      <c r="I4" s="10"/>
      <c r="J4" s="118"/>
      <c r="K4" s="10"/>
      <c r="L4" s="9"/>
      <c r="M4" s="119"/>
    </row>
    <row r="5" spans="1:13" ht="7.5" customHeight="1" x14ac:dyDescent="0.3">
      <c r="A5" s="21"/>
      <c r="B5" s="126"/>
      <c r="C5" s="128" t="s">
        <v>25</v>
      </c>
      <c r="D5" s="9"/>
      <c r="E5" s="10"/>
      <c r="F5" s="9"/>
      <c r="G5" s="10"/>
      <c r="H5" s="9"/>
      <c r="I5" s="10"/>
      <c r="J5" s="118"/>
      <c r="K5" s="10"/>
      <c r="L5" s="9"/>
      <c r="M5" s="119"/>
    </row>
    <row r="6" spans="1:13" ht="13.8" x14ac:dyDescent="0.3">
      <c r="A6" s="21">
        <v>3</v>
      </c>
      <c r="B6" s="129" t="s">
        <v>27</v>
      </c>
      <c r="C6" s="130" t="s">
        <v>26</v>
      </c>
      <c r="D6" s="24" t="s">
        <v>508</v>
      </c>
      <c r="E6" s="24" t="s">
        <v>28</v>
      </c>
      <c r="F6" s="29">
        <v>11</v>
      </c>
      <c r="G6" s="31" t="s">
        <v>29</v>
      </c>
      <c r="H6" s="24" t="s">
        <v>508</v>
      </c>
      <c r="I6" s="24" t="s">
        <v>28</v>
      </c>
      <c r="J6" s="120">
        <v>11</v>
      </c>
      <c r="K6" s="31" t="s">
        <v>283</v>
      </c>
      <c r="L6" s="24" t="s">
        <v>508</v>
      </c>
      <c r="M6" s="121" t="s">
        <v>28</v>
      </c>
    </row>
    <row r="7" spans="1:13" ht="13.5" customHeight="1" x14ac:dyDescent="0.3">
      <c r="A7" s="21">
        <v>4</v>
      </c>
      <c r="B7" s="131" t="s">
        <v>32</v>
      </c>
      <c r="C7" s="132" t="s">
        <v>31</v>
      </c>
      <c r="D7" s="23" t="s">
        <v>508</v>
      </c>
      <c r="E7" s="23" t="s">
        <v>28</v>
      </c>
      <c r="F7" s="30">
        <v>13</v>
      </c>
      <c r="G7" s="32" t="s">
        <v>33</v>
      </c>
      <c r="H7" s="23" t="s">
        <v>508</v>
      </c>
      <c r="I7" s="23" t="s">
        <v>28</v>
      </c>
      <c r="J7" s="122" t="s">
        <v>508</v>
      </c>
      <c r="K7" s="32" t="s">
        <v>28</v>
      </c>
      <c r="L7" s="23" t="s">
        <v>508</v>
      </c>
      <c r="M7" s="123" t="s">
        <v>28</v>
      </c>
    </row>
    <row r="8" spans="1:13" ht="13.8" x14ac:dyDescent="0.3">
      <c r="A8" s="21">
        <v>5</v>
      </c>
      <c r="B8" s="129" t="s">
        <v>35</v>
      </c>
      <c r="C8" s="130" t="s">
        <v>34</v>
      </c>
      <c r="D8" s="24">
        <v>12</v>
      </c>
      <c r="E8" s="24" t="s">
        <v>36</v>
      </c>
      <c r="F8" s="29">
        <v>12</v>
      </c>
      <c r="G8" s="31" t="s">
        <v>33</v>
      </c>
      <c r="H8" s="24" t="s">
        <v>508</v>
      </c>
      <c r="I8" s="24" t="s">
        <v>28</v>
      </c>
      <c r="J8" s="120">
        <v>12</v>
      </c>
      <c r="K8" s="31" t="s">
        <v>64</v>
      </c>
      <c r="L8" s="24" t="s">
        <v>508</v>
      </c>
      <c r="M8" s="121" t="s">
        <v>28</v>
      </c>
    </row>
    <row r="9" spans="1:13" ht="13.5" customHeight="1" x14ac:dyDescent="0.3">
      <c r="A9" s="21">
        <v>6</v>
      </c>
      <c r="B9" s="131" t="s">
        <v>38</v>
      </c>
      <c r="C9" s="132" t="s">
        <v>37</v>
      </c>
      <c r="D9" s="23" t="s">
        <v>508</v>
      </c>
      <c r="E9" s="23" t="s">
        <v>28</v>
      </c>
      <c r="F9" s="30">
        <v>7</v>
      </c>
      <c r="G9" s="32" t="s">
        <v>39</v>
      </c>
      <c r="H9" s="23" t="s">
        <v>508</v>
      </c>
      <c r="I9" s="23" t="s">
        <v>28</v>
      </c>
      <c r="J9" s="122">
        <v>7</v>
      </c>
      <c r="K9" s="32" t="s">
        <v>53</v>
      </c>
      <c r="L9" s="23" t="s">
        <v>508</v>
      </c>
      <c r="M9" s="123" t="s">
        <v>28</v>
      </c>
    </row>
    <row r="10" spans="1:13" ht="13.8" x14ac:dyDescent="0.3">
      <c r="A10" s="21">
        <v>7</v>
      </c>
      <c r="B10" s="129" t="s">
        <v>41</v>
      </c>
      <c r="C10" s="130" t="s">
        <v>40</v>
      </c>
      <c r="D10" s="24" t="s">
        <v>508</v>
      </c>
      <c r="E10" s="24" t="s">
        <v>28</v>
      </c>
      <c r="F10" s="29">
        <v>13</v>
      </c>
      <c r="G10" s="31" t="s">
        <v>33</v>
      </c>
      <c r="H10" s="24" t="s">
        <v>508</v>
      </c>
      <c r="I10" s="24" t="s">
        <v>28</v>
      </c>
      <c r="J10" s="120">
        <v>13</v>
      </c>
      <c r="K10" s="31" t="s">
        <v>64</v>
      </c>
      <c r="L10" s="24" t="s">
        <v>508</v>
      </c>
      <c r="M10" s="121" t="s">
        <v>28</v>
      </c>
    </row>
    <row r="11" spans="1:13" ht="13.5" customHeight="1" x14ac:dyDescent="0.3">
      <c r="A11" s="21">
        <v>8</v>
      </c>
      <c r="B11" s="131" t="s">
        <v>43</v>
      </c>
      <c r="C11" s="132" t="s">
        <v>42</v>
      </c>
      <c r="D11" s="23" t="s">
        <v>508</v>
      </c>
      <c r="E11" s="23" t="s">
        <v>28</v>
      </c>
      <c r="F11" s="30">
        <v>12</v>
      </c>
      <c r="G11" s="32" t="s">
        <v>44</v>
      </c>
      <c r="H11" s="23" t="s">
        <v>508</v>
      </c>
      <c r="I11" s="23" t="s">
        <v>28</v>
      </c>
      <c r="J11" s="122">
        <v>12</v>
      </c>
      <c r="K11" s="32" t="s">
        <v>30</v>
      </c>
      <c r="L11" s="23" t="s">
        <v>508</v>
      </c>
      <c r="M11" s="123" t="s">
        <v>28</v>
      </c>
    </row>
    <row r="12" spans="1:13" ht="13.8" x14ac:dyDescent="0.3">
      <c r="A12" s="21">
        <v>9</v>
      </c>
      <c r="B12" s="129" t="s">
        <v>46</v>
      </c>
      <c r="C12" s="130" t="s">
        <v>45</v>
      </c>
      <c r="D12" s="24" t="s">
        <v>508</v>
      </c>
      <c r="E12" s="24" t="s">
        <v>28</v>
      </c>
      <c r="F12" s="29">
        <v>7</v>
      </c>
      <c r="G12" s="31" t="s">
        <v>47</v>
      </c>
      <c r="H12" s="24">
        <v>8</v>
      </c>
      <c r="I12" s="24" t="s">
        <v>48</v>
      </c>
      <c r="J12" s="120" t="s">
        <v>508</v>
      </c>
      <c r="K12" s="31" t="s">
        <v>28</v>
      </c>
      <c r="L12" s="24">
        <v>8</v>
      </c>
      <c r="M12" s="121" t="s">
        <v>382</v>
      </c>
    </row>
    <row r="13" spans="1:13" ht="13.5" customHeight="1" x14ac:dyDescent="0.3">
      <c r="A13" s="21">
        <v>10</v>
      </c>
      <c r="B13" s="131" t="s">
        <v>50</v>
      </c>
      <c r="C13" s="132" t="s">
        <v>49</v>
      </c>
      <c r="D13" s="23">
        <v>4</v>
      </c>
      <c r="E13" s="23" t="s">
        <v>51</v>
      </c>
      <c r="F13" s="30">
        <v>4</v>
      </c>
      <c r="G13" s="32" t="s">
        <v>47</v>
      </c>
      <c r="H13" s="23">
        <v>6</v>
      </c>
      <c r="I13" s="23" t="s">
        <v>53</v>
      </c>
      <c r="J13" s="122">
        <v>4</v>
      </c>
      <c r="K13" s="32" t="s">
        <v>39</v>
      </c>
      <c r="L13" s="23">
        <v>6</v>
      </c>
      <c r="M13" s="123" t="s">
        <v>52</v>
      </c>
    </row>
    <row r="14" spans="1:13" ht="13.8" x14ac:dyDescent="0.3">
      <c r="A14" s="21">
        <v>11</v>
      </c>
      <c r="B14" s="129" t="s">
        <v>55</v>
      </c>
      <c r="C14" s="130" t="s">
        <v>54</v>
      </c>
      <c r="D14" s="24" t="s">
        <v>508</v>
      </c>
      <c r="E14" s="24" t="s">
        <v>28</v>
      </c>
      <c r="F14" s="29">
        <v>13</v>
      </c>
      <c r="G14" s="31" t="s">
        <v>33</v>
      </c>
      <c r="H14" s="24" t="s">
        <v>508</v>
      </c>
      <c r="I14" s="24" t="s">
        <v>28</v>
      </c>
      <c r="J14" s="120">
        <v>13</v>
      </c>
      <c r="K14" s="31" t="s">
        <v>64</v>
      </c>
      <c r="L14" s="24" t="s">
        <v>508</v>
      </c>
      <c r="M14" s="121" t="s">
        <v>28</v>
      </c>
    </row>
    <row r="15" spans="1:13" ht="13.5" customHeight="1" x14ac:dyDescent="0.3">
      <c r="A15" s="21">
        <v>12</v>
      </c>
      <c r="B15" s="131" t="s">
        <v>57</v>
      </c>
      <c r="C15" s="132" t="s">
        <v>56</v>
      </c>
      <c r="D15" s="23" t="s">
        <v>508</v>
      </c>
      <c r="E15" s="23" t="s">
        <v>28</v>
      </c>
      <c r="F15" s="30">
        <v>12</v>
      </c>
      <c r="G15" s="32" t="s">
        <v>44</v>
      </c>
      <c r="H15" s="23" t="s">
        <v>508</v>
      </c>
      <c r="I15" s="23" t="s">
        <v>28</v>
      </c>
      <c r="J15" s="122">
        <v>12</v>
      </c>
      <c r="K15" s="32" t="s">
        <v>30</v>
      </c>
      <c r="L15" s="23" t="s">
        <v>508</v>
      </c>
      <c r="M15" s="123" t="s">
        <v>28</v>
      </c>
    </row>
    <row r="16" spans="1:13" ht="13.8" x14ac:dyDescent="0.3">
      <c r="A16" s="21">
        <v>13</v>
      </c>
      <c r="B16" s="129" t="s">
        <v>59</v>
      </c>
      <c r="C16" s="130" t="s">
        <v>58</v>
      </c>
      <c r="D16" s="24" t="s">
        <v>508</v>
      </c>
      <c r="E16" s="24" t="s">
        <v>28</v>
      </c>
      <c r="F16" s="29">
        <v>12</v>
      </c>
      <c r="G16" s="31" t="s">
        <v>44</v>
      </c>
      <c r="H16" s="24" t="s">
        <v>508</v>
      </c>
      <c r="I16" s="24" t="s">
        <v>28</v>
      </c>
      <c r="J16" s="120">
        <v>12</v>
      </c>
      <c r="K16" s="31" t="s">
        <v>30</v>
      </c>
      <c r="L16" s="24" t="s">
        <v>508</v>
      </c>
      <c r="M16" s="121" t="s">
        <v>28</v>
      </c>
    </row>
    <row r="17" spans="1:13" ht="13.5" customHeight="1" x14ac:dyDescent="0.3">
      <c r="A17" s="21">
        <v>14</v>
      </c>
      <c r="B17" s="131" t="s">
        <v>61</v>
      </c>
      <c r="C17" s="132" t="s">
        <v>60</v>
      </c>
      <c r="D17" s="23">
        <v>11</v>
      </c>
      <c r="E17" s="23" t="s">
        <v>39</v>
      </c>
      <c r="F17" s="30">
        <v>11</v>
      </c>
      <c r="G17" s="32" t="s">
        <v>39</v>
      </c>
      <c r="H17" s="23" t="s">
        <v>508</v>
      </c>
      <c r="I17" s="23" t="s">
        <v>28</v>
      </c>
      <c r="J17" s="122">
        <v>11</v>
      </c>
      <c r="K17" s="32" t="s">
        <v>53</v>
      </c>
      <c r="L17" s="23" t="s">
        <v>508</v>
      </c>
      <c r="M17" s="123" t="s">
        <v>28</v>
      </c>
    </row>
    <row r="18" spans="1:13" ht="13.8" x14ac:dyDescent="0.3">
      <c r="A18" s="21">
        <v>15</v>
      </c>
      <c r="B18" s="129" t="s">
        <v>63</v>
      </c>
      <c r="C18" s="130" t="s">
        <v>62</v>
      </c>
      <c r="D18" s="24">
        <v>12</v>
      </c>
      <c r="E18" s="24" t="s">
        <v>33</v>
      </c>
      <c r="F18" s="29">
        <v>12</v>
      </c>
      <c r="G18" s="31" t="s">
        <v>64</v>
      </c>
      <c r="H18" s="24" t="s">
        <v>508</v>
      </c>
      <c r="I18" s="24" t="s">
        <v>28</v>
      </c>
      <c r="J18" s="120">
        <v>12</v>
      </c>
      <c r="K18" s="31" t="s">
        <v>44</v>
      </c>
      <c r="L18" s="24" t="s">
        <v>508</v>
      </c>
      <c r="M18" s="121" t="s">
        <v>28</v>
      </c>
    </row>
    <row r="19" spans="1:13" ht="13.5" customHeight="1" x14ac:dyDescent="0.3">
      <c r="A19" s="21">
        <v>16</v>
      </c>
      <c r="B19" s="131" t="s">
        <v>66</v>
      </c>
      <c r="C19" s="132" t="s">
        <v>65</v>
      </c>
      <c r="D19" s="23" t="s">
        <v>508</v>
      </c>
      <c r="E19" s="23" t="s">
        <v>28</v>
      </c>
      <c r="F19" s="30">
        <v>10</v>
      </c>
      <c r="G19" s="32" t="s">
        <v>33</v>
      </c>
      <c r="H19" s="23" t="s">
        <v>508</v>
      </c>
      <c r="I19" s="23" t="s">
        <v>28</v>
      </c>
      <c r="J19" s="122">
        <v>10</v>
      </c>
      <c r="K19" s="32" t="s">
        <v>64</v>
      </c>
      <c r="L19" s="23" t="s">
        <v>508</v>
      </c>
      <c r="M19" s="123" t="s">
        <v>28</v>
      </c>
    </row>
    <row r="20" spans="1:13" ht="13.8" x14ac:dyDescent="0.3">
      <c r="A20" s="21">
        <v>17</v>
      </c>
      <c r="B20" s="129" t="s">
        <v>68</v>
      </c>
      <c r="C20" s="130" t="s">
        <v>67</v>
      </c>
      <c r="D20" s="24" t="s">
        <v>508</v>
      </c>
      <c r="E20" s="24" t="s">
        <v>28</v>
      </c>
      <c r="F20" s="29">
        <v>12</v>
      </c>
      <c r="G20" s="31" t="s">
        <v>44</v>
      </c>
      <c r="H20" s="24" t="s">
        <v>508</v>
      </c>
      <c r="I20" s="24" t="s">
        <v>28</v>
      </c>
      <c r="J20" s="120">
        <v>12</v>
      </c>
      <c r="K20" s="31" t="s">
        <v>30</v>
      </c>
      <c r="L20" s="24" t="s">
        <v>508</v>
      </c>
      <c r="M20" s="121" t="s">
        <v>28</v>
      </c>
    </row>
    <row r="21" spans="1:13" ht="13.5" customHeight="1" x14ac:dyDescent="0.3">
      <c r="A21" s="21">
        <v>18</v>
      </c>
      <c r="B21" s="131" t="s">
        <v>70</v>
      </c>
      <c r="C21" s="132" t="s">
        <v>69</v>
      </c>
      <c r="D21" s="23">
        <v>11</v>
      </c>
      <c r="E21" s="23" t="s">
        <v>33</v>
      </c>
      <c r="F21" s="30">
        <v>11</v>
      </c>
      <c r="G21" s="32" t="s">
        <v>64</v>
      </c>
      <c r="H21" s="23" t="s">
        <v>508</v>
      </c>
      <c r="I21" s="23" t="s">
        <v>28</v>
      </c>
      <c r="J21" s="122">
        <v>11</v>
      </c>
      <c r="K21" s="32" t="s">
        <v>44</v>
      </c>
      <c r="L21" s="23" t="s">
        <v>508</v>
      </c>
      <c r="M21" s="123" t="s">
        <v>28</v>
      </c>
    </row>
    <row r="22" spans="1:13" ht="13.8" x14ac:dyDescent="0.3">
      <c r="A22" s="21">
        <v>19</v>
      </c>
      <c r="B22" s="129" t="s">
        <v>72</v>
      </c>
      <c r="C22" s="130" t="s">
        <v>71</v>
      </c>
      <c r="D22" s="24">
        <v>4</v>
      </c>
      <c r="E22" s="24" t="s">
        <v>51</v>
      </c>
      <c r="F22" s="29">
        <v>4</v>
      </c>
      <c r="G22" s="31" t="s">
        <v>47</v>
      </c>
      <c r="H22" s="24">
        <v>4</v>
      </c>
      <c r="I22" s="24" t="s">
        <v>39</v>
      </c>
      <c r="J22" s="120">
        <v>4</v>
      </c>
      <c r="K22" s="31" t="s">
        <v>39</v>
      </c>
      <c r="L22" s="24">
        <v>4</v>
      </c>
      <c r="M22" s="121" t="s">
        <v>53</v>
      </c>
    </row>
    <row r="23" spans="1:13" ht="13.5" customHeight="1" x14ac:dyDescent="0.3">
      <c r="A23" s="21">
        <v>20</v>
      </c>
      <c r="B23" s="131" t="s">
        <v>74</v>
      </c>
      <c r="C23" s="132" t="s">
        <v>73</v>
      </c>
      <c r="D23" s="23" t="s">
        <v>508</v>
      </c>
      <c r="E23" s="23" t="s">
        <v>28</v>
      </c>
      <c r="F23" s="30">
        <v>10</v>
      </c>
      <c r="G23" s="32" t="s">
        <v>44</v>
      </c>
      <c r="H23" s="23" t="s">
        <v>508</v>
      </c>
      <c r="I23" s="23" t="s">
        <v>28</v>
      </c>
      <c r="J23" s="122">
        <v>10</v>
      </c>
      <c r="K23" s="32" t="s">
        <v>30</v>
      </c>
      <c r="L23" s="23" t="s">
        <v>508</v>
      </c>
      <c r="M23" s="123" t="s">
        <v>28</v>
      </c>
    </row>
    <row r="24" spans="1:13" ht="13.8" x14ac:dyDescent="0.3">
      <c r="A24" s="21">
        <v>21</v>
      </c>
      <c r="B24" s="129" t="s">
        <v>76</v>
      </c>
      <c r="C24" s="130" t="s">
        <v>75</v>
      </c>
      <c r="D24" s="24" t="s">
        <v>508</v>
      </c>
      <c r="E24" s="24" t="s">
        <v>28</v>
      </c>
      <c r="F24" s="29">
        <v>6</v>
      </c>
      <c r="G24" s="31" t="s">
        <v>44</v>
      </c>
      <c r="H24" s="24" t="s">
        <v>508</v>
      </c>
      <c r="I24" s="24" t="s">
        <v>28</v>
      </c>
      <c r="J24" s="120">
        <v>6</v>
      </c>
      <c r="K24" s="31" t="s">
        <v>30</v>
      </c>
      <c r="L24" s="24" t="s">
        <v>508</v>
      </c>
      <c r="M24" s="121" t="s">
        <v>28</v>
      </c>
    </row>
    <row r="25" spans="1:13" ht="13.5" customHeight="1" x14ac:dyDescent="0.3">
      <c r="A25" s="21">
        <v>22</v>
      </c>
      <c r="B25" s="131" t="s">
        <v>78</v>
      </c>
      <c r="C25" s="132" t="s">
        <v>77</v>
      </c>
      <c r="D25" s="23" t="s">
        <v>508</v>
      </c>
      <c r="E25" s="23" t="s">
        <v>28</v>
      </c>
      <c r="F25" s="30">
        <v>12</v>
      </c>
      <c r="G25" s="32" t="s">
        <v>44</v>
      </c>
      <c r="H25" s="23" t="s">
        <v>508</v>
      </c>
      <c r="I25" s="23" t="s">
        <v>28</v>
      </c>
      <c r="J25" s="122">
        <v>12</v>
      </c>
      <c r="K25" s="32" t="s">
        <v>30</v>
      </c>
      <c r="L25" s="23" t="s">
        <v>508</v>
      </c>
      <c r="M25" s="123" t="s">
        <v>28</v>
      </c>
    </row>
    <row r="26" spans="1:13" ht="13.8" x14ac:dyDescent="0.3">
      <c r="A26" s="21">
        <v>23</v>
      </c>
      <c r="B26" s="129" t="s">
        <v>80</v>
      </c>
      <c r="C26" s="130" t="s">
        <v>79</v>
      </c>
      <c r="D26" s="24">
        <v>11</v>
      </c>
      <c r="E26" s="24" t="s">
        <v>64</v>
      </c>
      <c r="F26" s="29">
        <v>11</v>
      </c>
      <c r="G26" s="31" t="s">
        <v>44</v>
      </c>
      <c r="H26" s="24" t="s">
        <v>508</v>
      </c>
      <c r="I26" s="24" t="s">
        <v>28</v>
      </c>
      <c r="J26" s="120">
        <v>11</v>
      </c>
      <c r="K26" s="31" t="s">
        <v>30</v>
      </c>
      <c r="L26" s="24" t="s">
        <v>508</v>
      </c>
      <c r="M26" s="121" t="s">
        <v>28</v>
      </c>
    </row>
    <row r="27" spans="1:13" ht="13.5" customHeight="1" x14ac:dyDescent="0.3">
      <c r="A27" s="21">
        <v>24</v>
      </c>
      <c r="B27" s="131" t="s">
        <v>82</v>
      </c>
      <c r="C27" s="132" t="s">
        <v>81</v>
      </c>
      <c r="D27" s="23" t="s">
        <v>508</v>
      </c>
      <c r="E27" s="23" t="s">
        <v>28</v>
      </c>
      <c r="F27" s="30">
        <v>12</v>
      </c>
      <c r="G27" s="32" t="s">
        <v>44</v>
      </c>
      <c r="H27" s="23" t="s">
        <v>508</v>
      </c>
      <c r="I27" s="23" t="s">
        <v>28</v>
      </c>
      <c r="J27" s="122">
        <v>12</v>
      </c>
      <c r="K27" s="32" t="s">
        <v>30</v>
      </c>
      <c r="L27" s="23" t="s">
        <v>508</v>
      </c>
      <c r="M27" s="123" t="s">
        <v>28</v>
      </c>
    </row>
    <row r="28" spans="1:13" ht="13.8" x14ac:dyDescent="0.3">
      <c r="A28" s="21">
        <v>25</v>
      </c>
      <c r="B28" s="129" t="s">
        <v>84</v>
      </c>
      <c r="C28" s="130" t="s">
        <v>83</v>
      </c>
      <c r="D28" s="24" t="s">
        <v>508</v>
      </c>
      <c r="E28" s="24" t="s">
        <v>28</v>
      </c>
      <c r="F28" s="29">
        <v>12</v>
      </c>
      <c r="G28" s="31" t="s">
        <v>64</v>
      </c>
      <c r="H28" s="24" t="s">
        <v>508</v>
      </c>
      <c r="I28" s="24" t="s">
        <v>28</v>
      </c>
      <c r="J28" s="120">
        <v>12</v>
      </c>
      <c r="K28" s="31" t="s">
        <v>44</v>
      </c>
      <c r="L28" s="24" t="s">
        <v>508</v>
      </c>
      <c r="M28" s="121" t="s">
        <v>28</v>
      </c>
    </row>
    <row r="29" spans="1:13" ht="13.5" customHeight="1" x14ac:dyDescent="0.3">
      <c r="A29" s="21">
        <v>26</v>
      </c>
      <c r="B29" s="131" t="s">
        <v>59</v>
      </c>
      <c r="C29" s="132" t="s">
        <v>85</v>
      </c>
      <c r="D29" s="23" t="s">
        <v>508</v>
      </c>
      <c r="E29" s="23" t="s">
        <v>28</v>
      </c>
      <c r="F29" s="30">
        <v>12</v>
      </c>
      <c r="G29" s="32" t="s">
        <v>44</v>
      </c>
      <c r="H29" s="23" t="s">
        <v>508</v>
      </c>
      <c r="I29" s="23" t="s">
        <v>28</v>
      </c>
      <c r="J29" s="122">
        <v>12</v>
      </c>
      <c r="K29" s="62" t="s">
        <v>30</v>
      </c>
      <c r="L29" s="23" t="s">
        <v>508</v>
      </c>
      <c r="M29" s="123" t="s">
        <v>28</v>
      </c>
    </row>
    <row r="30" spans="1:13" ht="13.8" x14ac:dyDescent="0.3">
      <c r="A30" s="21">
        <v>27</v>
      </c>
      <c r="B30" s="129" t="s">
        <v>87</v>
      </c>
      <c r="C30" s="130" t="s">
        <v>86</v>
      </c>
      <c r="D30" s="24">
        <v>4</v>
      </c>
      <c r="E30" s="24" t="s">
        <v>51</v>
      </c>
      <c r="F30" s="29">
        <v>4</v>
      </c>
      <c r="G30" s="31" t="s">
        <v>47</v>
      </c>
      <c r="H30" s="24">
        <v>5</v>
      </c>
      <c r="I30" s="24" t="s">
        <v>39</v>
      </c>
      <c r="J30" s="120">
        <v>4</v>
      </c>
      <c r="K30" s="31" t="s">
        <v>39</v>
      </c>
      <c r="L30" s="24">
        <v>5</v>
      </c>
      <c r="M30" s="121" t="s">
        <v>53</v>
      </c>
    </row>
    <row r="31" spans="1:13" ht="13.5" customHeight="1" x14ac:dyDescent="0.3">
      <c r="A31" s="21">
        <v>28</v>
      </c>
      <c r="B31" s="131" t="s">
        <v>89</v>
      </c>
      <c r="C31" s="132" t="s">
        <v>88</v>
      </c>
      <c r="D31" s="23" t="s">
        <v>508</v>
      </c>
      <c r="E31" s="23" t="s">
        <v>28</v>
      </c>
      <c r="F31" s="30">
        <v>12</v>
      </c>
      <c r="G31" s="32" t="s">
        <v>44</v>
      </c>
      <c r="H31" s="23" t="s">
        <v>508</v>
      </c>
      <c r="I31" s="23" t="s">
        <v>28</v>
      </c>
      <c r="J31" s="122" t="s">
        <v>508</v>
      </c>
      <c r="K31" s="32" t="s">
        <v>28</v>
      </c>
      <c r="L31" s="23" t="s">
        <v>508</v>
      </c>
      <c r="M31" s="123" t="s">
        <v>28</v>
      </c>
    </row>
    <row r="32" spans="1:13" ht="13.8" x14ac:dyDescent="0.3">
      <c r="A32" s="21">
        <v>29</v>
      </c>
      <c r="B32" s="129" t="s">
        <v>91</v>
      </c>
      <c r="C32" s="130" t="s">
        <v>90</v>
      </c>
      <c r="D32" s="24" t="s">
        <v>508</v>
      </c>
      <c r="E32" s="24" t="s">
        <v>28</v>
      </c>
      <c r="F32" s="29">
        <v>13</v>
      </c>
      <c r="G32" s="31" t="s">
        <v>44</v>
      </c>
      <c r="H32" s="24" t="s">
        <v>508</v>
      </c>
      <c r="I32" s="24" t="s">
        <v>28</v>
      </c>
      <c r="J32" s="120">
        <v>13</v>
      </c>
      <c r="K32" s="31" t="s">
        <v>30</v>
      </c>
      <c r="L32" s="24" t="s">
        <v>508</v>
      </c>
      <c r="M32" s="121" t="s">
        <v>28</v>
      </c>
    </row>
    <row r="33" spans="1:13" ht="13.5" customHeight="1" x14ac:dyDescent="0.3">
      <c r="A33" s="21">
        <v>30</v>
      </c>
      <c r="B33" s="131" t="s">
        <v>93</v>
      </c>
      <c r="C33" s="132" t="s">
        <v>92</v>
      </c>
      <c r="D33" s="23" t="s">
        <v>508</v>
      </c>
      <c r="E33" s="23" t="s">
        <v>28</v>
      </c>
      <c r="F33" s="30">
        <v>12</v>
      </c>
      <c r="G33" s="32" t="s">
        <v>44</v>
      </c>
      <c r="H33" s="23" t="s">
        <v>508</v>
      </c>
      <c r="I33" s="23" t="s">
        <v>28</v>
      </c>
      <c r="J33" s="122">
        <v>12</v>
      </c>
      <c r="K33" s="32" t="s">
        <v>30</v>
      </c>
      <c r="L33" s="23" t="s">
        <v>508</v>
      </c>
      <c r="M33" s="123" t="s">
        <v>28</v>
      </c>
    </row>
    <row r="34" spans="1:13" ht="13.8" x14ac:dyDescent="0.3">
      <c r="A34" s="21">
        <v>31</v>
      </c>
      <c r="B34" s="129" t="s">
        <v>95</v>
      </c>
      <c r="C34" s="130" t="s">
        <v>94</v>
      </c>
      <c r="D34" s="24" t="s">
        <v>508</v>
      </c>
      <c r="E34" s="24" t="s">
        <v>28</v>
      </c>
      <c r="F34" s="29">
        <v>12</v>
      </c>
      <c r="G34" s="31" t="s">
        <v>44</v>
      </c>
      <c r="H34" s="24" t="s">
        <v>508</v>
      </c>
      <c r="I34" s="24" t="s">
        <v>28</v>
      </c>
      <c r="J34" s="120">
        <v>12</v>
      </c>
      <c r="K34" s="31" t="s">
        <v>30</v>
      </c>
      <c r="L34" s="24" t="s">
        <v>508</v>
      </c>
      <c r="M34" s="121" t="s">
        <v>28</v>
      </c>
    </row>
    <row r="35" spans="1:13" ht="13.5" customHeight="1" x14ac:dyDescent="0.3">
      <c r="A35" s="21">
        <v>32</v>
      </c>
      <c r="B35" s="131" t="s">
        <v>97</v>
      </c>
      <c r="C35" s="132" t="s">
        <v>96</v>
      </c>
      <c r="D35" s="23" t="s">
        <v>508</v>
      </c>
      <c r="E35" s="23" t="s">
        <v>28</v>
      </c>
      <c r="F35" s="30">
        <v>7</v>
      </c>
      <c r="G35" s="32" t="s">
        <v>33</v>
      </c>
      <c r="H35" s="23" t="s">
        <v>508</v>
      </c>
      <c r="I35" s="23" t="s">
        <v>28</v>
      </c>
      <c r="J35" s="122">
        <v>7</v>
      </c>
      <c r="K35" s="32" t="s">
        <v>64</v>
      </c>
      <c r="L35" s="23" t="s">
        <v>508</v>
      </c>
      <c r="M35" s="123" t="s">
        <v>28</v>
      </c>
    </row>
    <row r="36" spans="1:13" ht="13.8" x14ac:dyDescent="0.3">
      <c r="A36" s="21">
        <v>33</v>
      </c>
      <c r="B36" s="129" t="s">
        <v>521</v>
      </c>
      <c r="C36" s="130" t="s">
        <v>534</v>
      </c>
      <c r="D36" s="24" t="s">
        <v>508</v>
      </c>
      <c r="E36" s="24" t="s">
        <v>28</v>
      </c>
      <c r="F36" s="29">
        <v>13</v>
      </c>
      <c r="G36" s="31" t="s">
        <v>29</v>
      </c>
      <c r="H36" s="24" t="s">
        <v>508</v>
      </c>
      <c r="I36" s="24" t="s">
        <v>28</v>
      </c>
      <c r="J36" s="120" t="s">
        <v>508</v>
      </c>
      <c r="K36" s="31" t="s">
        <v>28</v>
      </c>
      <c r="L36" s="24" t="s">
        <v>508</v>
      </c>
      <c r="M36" s="121" t="s">
        <v>28</v>
      </c>
    </row>
    <row r="37" spans="1:13" ht="13.5" customHeight="1" x14ac:dyDescent="0.3">
      <c r="A37" s="21">
        <v>34</v>
      </c>
      <c r="B37" s="131" t="s">
        <v>99</v>
      </c>
      <c r="C37" s="132" t="s">
        <v>98</v>
      </c>
      <c r="D37" s="23" t="s">
        <v>508</v>
      </c>
      <c r="E37" s="23" t="s">
        <v>28</v>
      </c>
      <c r="F37" s="30">
        <v>12</v>
      </c>
      <c r="G37" s="32" t="s">
        <v>64</v>
      </c>
      <c r="H37" s="23" t="s">
        <v>508</v>
      </c>
      <c r="I37" s="23" t="s">
        <v>28</v>
      </c>
      <c r="J37" s="122">
        <v>12</v>
      </c>
      <c r="K37" s="32" t="s">
        <v>44</v>
      </c>
      <c r="L37" s="23" t="s">
        <v>508</v>
      </c>
      <c r="M37" s="123" t="s">
        <v>28</v>
      </c>
    </row>
    <row r="38" spans="1:13" ht="13.8" x14ac:dyDescent="0.3">
      <c r="A38" s="21">
        <v>35</v>
      </c>
      <c r="B38" s="129" t="s">
        <v>519</v>
      </c>
      <c r="C38" s="130" t="s">
        <v>100</v>
      </c>
      <c r="D38" s="24" t="s">
        <v>508</v>
      </c>
      <c r="E38" s="24" t="s">
        <v>28</v>
      </c>
      <c r="F38" s="29">
        <v>12</v>
      </c>
      <c r="G38" s="31" t="s">
        <v>44</v>
      </c>
      <c r="H38" s="24" t="s">
        <v>508</v>
      </c>
      <c r="I38" s="24" t="s">
        <v>28</v>
      </c>
      <c r="J38" s="120">
        <v>12</v>
      </c>
      <c r="K38" s="31" t="s">
        <v>30</v>
      </c>
      <c r="L38" s="24" t="s">
        <v>508</v>
      </c>
      <c r="M38" s="121" t="s">
        <v>28</v>
      </c>
    </row>
    <row r="39" spans="1:13" ht="13.5" customHeight="1" x14ac:dyDescent="0.3">
      <c r="A39" s="21">
        <v>36</v>
      </c>
      <c r="B39" s="131" t="s">
        <v>102</v>
      </c>
      <c r="C39" s="132" t="s">
        <v>101</v>
      </c>
      <c r="D39" s="23">
        <v>7</v>
      </c>
      <c r="E39" s="23" t="s">
        <v>103</v>
      </c>
      <c r="F39" s="30">
        <v>7</v>
      </c>
      <c r="G39" s="32" t="s">
        <v>64</v>
      </c>
      <c r="H39" s="23" t="s">
        <v>508</v>
      </c>
      <c r="I39" s="23" t="s">
        <v>28</v>
      </c>
      <c r="J39" s="122">
        <v>7</v>
      </c>
      <c r="K39" s="32" t="s">
        <v>44</v>
      </c>
      <c r="L39" s="23" t="s">
        <v>508</v>
      </c>
      <c r="M39" s="123" t="s">
        <v>28</v>
      </c>
    </row>
    <row r="40" spans="1:13" ht="13.8" x14ac:dyDescent="0.3">
      <c r="A40" s="21">
        <v>37</v>
      </c>
      <c r="B40" s="129" t="s">
        <v>105</v>
      </c>
      <c r="C40" s="130" t="s">
        <v>104</v>
      </c>
      <c r="D40" s="24" t="s">
        <v>508</v>
      </c>
      <c r="E40" s="24" t="s">
        <v>28</v>
      </c>
      <c r="F40" s="29">
        <v>13</v>
      </c>
      <c r="G40" s="31" t="s">
        <v>44</v>
      </c>
      <c r="H40" s="24" t="s">
        <v>508</v>
      </c>
      <c r="I40" s="24" t="s">
        <v>28</v>
      </c>
      <c r="J40" s="120">
        <v>13</v>
      </c>
      <c r="K40" s="31" t="s">
        <v>30</v>
      </c>
      <c r="L40" s="24" t="s">
        <v>508</v>
      </c>
      <c r="M40" s="121" t="s">
        <v>28</v>
      </c>
    </row>
    <row r="41" spans="1:13" ht="13.5" customHeight="1" x14ac:dyDescent="0.3">
      <c r="A41" s="21">
        <v>38</v>
      </c>
      <c r="B41" s="131" t="s">
        <v>107</v>
      </c>
      <c r="C41" s="132" t="s">
        <v>106</v>
      </c>
      <c r="D41" s="23">
        <v>12</v>
      </c>
      <c r="E41" s="23" t="s">
        <v>33</v>
      </c>
      <c r="F41" s="30">
        <v>12</v>
      </c>
      <c r="G41" s="32" t="s">
        <v>64</v>
      </c>
      <c r="H41" s="23" t="s">
        <v>508</v>
      </c>
      <c r="I41" s="23" t="s">
        <v>28</v>
      </c>
      <c r="J41" s="122">
        <v>12</v>
      </c>
      <c r="K41" s="32" t="s">
        <v>44</v>
      </c>
      <c r="L41" s="23" t="s">
        <v>508</v>
      </c>
      <c r="M41" s="123" t="s">
        <v>28</v>
      </c>
    </row>
    <row r="42" spans="1:13" ht="13.8" x14ac:dyDescent="0.3">
      <c r="A42" s="21">
        <v>39</v>
      </c>
      <c r="B42" s="129" t="s">
        <v>109</v>
      </c>
      <c r="C42" s="130" t="s">
        <v>108</v>
      </c>
      <c r="D42" s="24" t="s">
        <v>508</v>
      </c>
      <c r="E42" s="24" t="s">
        <v>28</v>
      </c>
      <c r="F42" s="29">
        <v>11</v>
      </c>
      <c r="G42" s="31" t="s">
        <v>64</v>
      </c>
      <c r="H42" s="24" t="s">
        <v>508</v>
      </c>
      <c r="I42" s="24" t="s">
        <v>28</v>
      </c>
      <c r="J42" s="120">
        <v>11</v>
      </c>
      <c r="K42" s="31" t="s">
        <v>44</v>
      </c>
      <c r="L42" s="24" t="s">
        <v>508</v>
      </c>
      <c r="M42" s="121" t="s">
        <v>28</v>
      </c>
    </row>
    <row r="43" spans="1:13" ht="13.5" customHeight="1" x14ac:dyDescent="0.3">
      <c r="A43" s="21">
        <v>40</v>
      </c>
      <c r="B43" s="131" t="s">
        <v>111</v>
      </c>
      <c r="C43" s="132" t="s">
        <v>110</v>
      </c>
      <c r="D43" s="23" t="s">
        <v>508</v>
      </c>
      <c r="E43" s="23" t="s">
        <v>28</v>
      </c>
      <c r="F43" s="30">
        <v>12</v>
      </c>
      <c r="G43" s="32" t="s">
        <v>44</v>
      </c>
      <c r="H43" s="23" t="s">
        <v>508</v>
      </c>
      <c r="I43" s="23" t="s">
        <v>28</v>
      </c>
      <c r="J43" s="122">
        <v>12</v>
      </c>
      <c r="K43" s="32" t="s">
        <v>30</v>
      </c>
      <c r="L43" s="23" t="s">
        <v>508</v>
      </c>
      <c r="M43" s="123" t="s">
        <v>28</v>
      </c>
    </row>
    <row r="44" spans="1:13" ht="13.8" x14ac:dyDescent="0.3">
      <c r="A44" s="21">
        <v>41</v>
      </c>
      <c r="B44" s="129" t="s">
        <v>113</v>
      </c>
      <c r="C44" s="130" t="s">
        <v>112</v>
      </c>
      <c r="D44" s="24" t="s">
        <v>508</v>
      </c>
      <c r="E44" s="24" t="s">
        <v>28</v>
      </c>
      <c r="F44" s="29">
        <v>10</v>
      </c>
      <c r="G44" s="31" t="s">
        <v>44</v>
      </c>
      <c r="H44" s="24" t="s">
        <v>508</v>
      </c>
      <c r="I44" s="24" t="s">
        <v>28</v>
      </c>
      <c r="J44" s="120">
        <v>10</v>
      </c>
      <c r="K44" s="31" t="s">
        <v>30</v>
      </c>
      <c r="L44" s="24" t="s">
        <v>508</v>
      </c>
      <c r="M44" s="121" t="s">
        <v>28</v>
      </c>
    </row>
    <row r="45" spans="1:13" ht="13.5" customHeight="1" x14ac:dyDescent="0.3">
      <c r="A45" s="21">
        <v>42</v>
      </c>
      <c r="B45" s="131" t="s">
        <v>115</v>
      </c>
      <c r="C45" s="132" t="s">
        <v>114</v>
      </c>
      <c r="D45" s="23">
        <v>5</v>
      </c>
      <c r="E45" s="23" t="s">
        <v>51</v>
      </c>
      <c r="F45" s="30">
        <v>5</v>
      </c>
      <c r="G45" s="32" t="s">
        <v>47</v>
      </c>
      <c r="H45" s="23">
        <v>5</v>
      </c>
      <c r="I45" s="23" t="s">
        <v>116</v>
      </c>
      <c r="J45" s="122">
        <v>5</v>
      </c>
      <c r="K45" s="32" t="s">
        <v>39</v>
      </c>
      <c r="L45" s="23">
        <v>5</v>
      </c>
      <c r="M45" s="123" t="s">
        <v>509</v>
      </c>
    </row>
    <row r="46" spans="1:13" ht="13.8" x14ac:dyDescent="0.3">
      <c r="A46" s="21">
        <v>43</v>
      </c>
      <c r="B46" s="129" t="s">
        <v>118</v>
      </c>
      <c r="C46" s="130" t="s">
        <v>117</v>
      </c>
      <c r="D46" s="24" t="s">
        <v>508</v>
      </c>
      <c r="E46" s="24" t="s">
        <v>28</v>
      </c>
      <c r="F46" s="29">
        <v>13</v>
      </c>
      <c r="G46" s="31" t="s">
        <v>44</v>
      </c>
      <c r="H46" s="24" t="s">
        <v>508</v>
      </c>
      <c r="I46" s="24" t="s">
        <v>28</v>
      </c>
      <c r="J46" s="120">
        <v>13</v>
      </c>
      <c r="K46" s="31" t="s">
        <v>30</v>
      </c>
      <c r="L46" s="24" t="s">
        <v>508</v>
      </c>
      <c r="M46" s="121" t="s">
        <v>28</v>
      </c>
    </row>
    <row r="47" spans="1:13" ht="13.5" customHeight="1" x14ac:dyDescent="0.3">
      <c r="A47" s="21">
        <v>44</v>
      </c>
      <c r="B47" s="131" t="s">
        <v>120</v>
      </c>
      <c r="C47" s="132" t="s">
        <v>119</v>
      </c>
      <c r="D47" s="23" t="s">
        <v>508</v>
      </c>
      <c r="E47" s="23" t="s">
        <v>28</v>
      </c>
      <c r="F47" s="30">
        <v>13</v>
      </c>
      <c r="G47" s="32" t="s">
        <v>44</v>
      </c>
      <c r="H47" s="23" t="s">
        <v>508</v>
      </c>
      <c r="I47" s="23" t="s">
        <v>28</v>
      </c>
      <c r="J47" s="122">
        <v>13</v>
      </c>
      <c r="K47" s="32" t="s">
        <v>30</v>
      </c>
      <c r="L47" s="23" t="s">
        <v>508</v>
      </c>
      <c r="M47" s="123" t="s">
        <v>28</v>
      </c>
    </row>
    <row r="48" spans="1:13" ht="13.8" x14ac:dyDescent="0.3">
      <c r="A48" s="21">
        <v>45</v>
      </c>
      <c r="B48" s="129" t="s">
        <v>122</v>
      </c>
      <c r="C48" s="130" t="s">
        <v>121</v>
      </c>
      <c r="D48" s="24" t="s">
        <v>508</v>
      </c>
      <c r="E48" s="24" t="s">
        <v>28</v>
      </c>
      <c r="F48" s="29">
        <v>9</v>
      </c>
      <c r="G48" s="31" t="s">
        <v>44</v>
      </c>
      <c r="H48" s="24" t="s">
        <v>508</v>
      </c>
      <c r="I48" s="24" t="s">
        <v>28</v>
      </c>
      <c r="J48" s="120" t="s">
        <v>508</v>
      </c>
      <c r="K48" s="31" t="s">
        <v>28</v>
      </c>
      <c r="L48" s="24" t="s">
        <v>508</v>
      </c>
      <c r="M48" s="121" t="s">
        <v>28</v>
      </c>
    </row>
    <row r="49" spans="1:13" ht="13.5" customHeight="1" x14ac:dyDescent="0.3">
      <c r="A49" s="21">
        <v>46</v>
      </c>
      <c r="B49" s="131" t="s">
        <v>124</v>
      </c>
      <c r="C49" s="132" t="s">
        <v>123</v>
      </c>
      <c r="D49" s="23">
        <v>12</v>
      </c>
      <c r="E49" s="23" t="s">
        <v>33</v>
      </c>
      <c r="F49" s="30">
        <v>12</v>
      </c>
      <c r="G49" s="32" t="s">
        <v>64</v>
      </c>
      <c r="H49" s="23" t="s">
        <v>508</v>
      </c>
      <c r="I49" s="23" t="s">
        <v>28</v>
      </c>
      <c r="J49" s="122">
        <v>12</v>
      </c>
      <c r="K49" s="32" t="s">
        <v>44</v>
      </c>
      <c r="L49" s="23" t="s">
        <v>508</v>
      </c>
      <c r="M49" s="123" t="s">
        <v>28</v>
      </c>
    </row>
    <row r="50" spans="1:13" ht="13.8" x14ac:dyDescent="0.3">
      <c r="A50" s="21">
        <v>47</v>
      </c>
      <c r="B50" s="129" t="s">
        <v>126</v>
      </c>
      <c r="C50" s="130" t="s">
        <v>125</v>
      </c>
      <c r="D50" s="24">
        <v>11</v>
      </c>
      <c r="E50" s="24" t="s">
        <v>39</v>
      </c>
      <c r="F50" s="29">
        <v>11</v>
      </c>
      <c r="G50" s="31" t="s">
        <v>64</v>
      </c>
      <c r="H50" s="24" t="s">
        <v>508</v>
      </c>
      <c r="I50" s="24" t="s">
        <v>28</v>
      </c>
      <c r="J50" s="120">
        <v>11</v>
      </c>
      <c r="K50" s="31" t="s">
        <v>44</v>
      </c>
      <c r="L50" s="24" t="s">
        <v>508</v>
      </c>
      <c r="M50" s="121" t="s">
        <v>28</v>
      </c>
    </row>
    <row r="51" spans="1:13" ht="13.5" customHeight="1" x14ac:dyDescent="0.3">
      <c r="A51" s="21">
        <v>48</v>
      </c>
      <c r="B51" s="131" t="s">
        <v>128</v>
      </c>
      <c r="C51" s="132" t="s">
        <v>127</v>
      </c>
      <c r="D51" s="23">
        <v>5</v>
      </c>
      <c r="E51" s="23" t="s">
        <v>47</v>
      </c>
      <c r="F51" s="30">
        <v>5</v>
      </c>
      <c r="G51" s="32" t="s">
        <v>47</v>
      </c>
      <c r="H51" s="23">
        <v>6</v>
      </c>
      <c r="I51" s="23" t="s">
        <v>129</v>
      </c>
      <c r="J51" s="122">
        <v>5</v>
      </c>
      <c r="K51" s="32" t="s">
        <v>39</v>
      </c>
      <c r="L51" s="23">
        <v>6</v>
      </c>
      <c r="M51" s="123" t="s">
        <v>129</v>
      </c>
    </row>
    <row r="52" spans="1:13" ht="13.8" x14ac:dyDescent="0.3">
      <c r="A52" s="21">
        <v>49</v>
      </c>
      <c r="B52" s="129" t="s">
        <v>131</v>
      </c>
      <c r="C52" s="130" t="s">
        <v>130</v>
      </c>
      <c r="D52" s="24" t="s">
        <v>508</v>
      </c>
      <c r="E52" s="24" t="s">
        <v>28</v>
      </c>
      <c r="F52" s="29">
        <v>13</v>
      </c>
      <c r="G52" s="31" t="s">
        <v>64</v>
      </c>
      <c r="H52" s="24" t="s">
        <v>508</v>
      </c>
      <c r="I52" s="24" t="s">
        <v>28</v>
      </c>
      <c r="J52" s="120" t="s">
        <v>508</v>
      </c>
      <c r="K52" s="31" t="s">
        <v>28</v>
      </c>
      <c r="L52" s="24" t="s">
        <v>508</v>
      </c>
      <c r="M52" s="121" t="s">
        <v>28</v>
      </c>
    </row>
    <row r="53" spans="1:13" ht="13.5" customHeight="1" x14ac:dyDescent="0.3">
      <c r="A53" s="21">
        <v>50</v>
      </c>
      <c r="B53" s="131" t="s">
        <v>520</v>
      </c>
      <c r="C53" s="132" t="s">
        <v>132</v>
      </c>
      <c r="D53" s="23" t="s">
        <v>508</v>
      </c>
      <c r="E53" s="23" t="s">
        <v>28</v>
      </c>
      <c r="F53" s="30">
        <v>12</v>
      </c>
      <c r="G53" s="32" t="s">
        <v>64</v>
      </c>
      <c r="H53" s="23" t="s">
        <v>508</v>
      </c>
      <c r="I53" s="23" t="s">
        <v>28</v>
      </c>
      <c r="J53" s="122">
        <v>12</v>
      </c>
      <c r="K53" s="32" t="s">
        <v>44</v>
      </c>
      <c r="L53" s="23" t="s">
        <v>508</v>
      </c>
      <c r="M53" s="123" t="s">
        <v>28</v>
      </c>
    </row>
    <row r="54" spans="1:13" ht="13.8" x14ac:dyDescent="0.3">
      <c r="A54" s="21">
        <v>51</v>
      </c>
      <c r="B54" s="129" t="s">
        <v>134</v>
      </c>
      <c r="C54" s="130" t="s">
        <v>133</v>
      </c>
      <c r="D54" s="24" t="s">
        <v>508</v>
      </c>
      <c r="E54" s="24" t="s">
        <v>51</v>
      </c>
      <c r="F54" s="29">
        <v>6</v>
      </c>
      <c r="G54" s="31" t="s">
        <v>47</v>
      </c>
      <c r="H54" s="24" t="s">
        <v>508</v>
      </c>
      <c r="I54" s="24" t="s">
        <v>28</v>
      </c>
      <c r="J54" s="120">
        <v>6</v>
      </c>
      <c r="K54" s="31" t="s">
        <v>39</v>
      </c>
      <c r="L54" s="24" t="s">
        <v>508</v>
      </c>
      <c r="M54" s="121" t="s">
        <v>28</v>
      </c>
    </row>
    <row r="55" spans="1:13" ht="13.5" customHeight="1" x14ac:dyDescent="0.3">
      <c r="A55" s="21">
        <v>52</v>
      </c>
      <c r="B55" s="131" t="s">
        <v>136</v>
      </c>
      <c r="C55" s="132" t="s">
        <v>135</v>
      </c>
      <c r="D55" s="23" t="s">
        <v>508</v>
      </c>
      <c r="E55" s="23" t="s">
        <v>28</v>
      </c>
      <c r="F55" s="30">
        <v>13</v>
      </c>
      <c r="G55" s="32" t="s">
        <v>44</v>
      </c>
      <c r="H55" s="23" t="s">
        <v>508</v>
      </c>
      <c r="I55" s="23" t="s">
        <v>28</v>
      </c>
      <c r="J55" s="122">
        <v>13</v>
      </c>
      <c r="K55" s="32" t="s">
        <v>30</v>
      </c>
      <c r="L55" s="23" t="s">
        <v>508</v>
      </c>
      <c r="M55" s="123" t="s">
        <v>28</v>
      </c>
    </row>
    <row r="56" spans="1:13" ht="13.8" x14ac:dyDescent="0.3">
      <c r="A56" s="21">
        <v>53</v>
      </c>
      <c r="B56" s="129" t="s">
        <v>138</v>
      </c>
      <c r="C56" s="130" t="s">
        <v>137</v>
      </c>
      <c r="D56" s="24" t="s">
        <v>508</v>
      </c>
      <c r="E56" s="24" t="s">
        <v>28</v>
      </c>
      <c r="F56" s="29">
        <v>7</v>
      </c>
      <c r="G56" s="31" t="s">
        <v>39</v>
      </c>
      <c r="H56" s="24" t="s">
        <v>508</v>
      </c>
      <c r="I56" s="24" t="s">
        <v>28</v>
      </c>
      <c r="J56" s="120">
        <v>7</v>
      </c>
      <c r="K56" s="31" t="s">
        <v>39</v>
      </c>
      <c r="L56" s="24" t="s">
        <v>508</v>
      </c>
      <c r="M56" s="121" t="s">
        <v>28</v>
      </c>
    </row>
    <row r="57" spans="1:13" ht="13.5" customHeight="1" x14ac:dyDescent="0.3">
      <c r="A57" s="21">
        <v>54</v>
      </c>
      <c r="B57" s="131" t="s">
        <v>140</v>
      </c>
      <c r="C57" s="132" t="s">
        <v>139</v>
      </c>
      <c r="D57" s="23">
        <v>3</v>
      </c>
      <c r="E57" s="23" t="s">
        <v>51</v>
      </c>
      <c r="F57" s="30">
        <v>3</v>
      </c>
      <c r="G57" s="32" t="s">
        <v>47</v>
      </c>
      <c r="H57" s="23">
        <v>3</v>
      </c>
      <c r="I57" s="23" t="s">
        <v>39</v>
      </c>
      <c r="J57" s="122">
        <v>3</v>
      </c>
      <c r="K57" s="32" t="s">
        <v>39</v>
      </c>
      <c r="L57" s="23">
        <v>3</v>
      </c>
      <c r="M57" s="123" t="s">
        <v>53</v>
      </c>
    </row>
    <row r="58" spans="1:13" ht="13.8" x14ac:dyDescent="0.3">
      <c r="A58" s="21">
        <v>55</v>
      </c>
      <c r="B58" s="129" t="s">
        <v>142</v>
      </c>
      <c r="C58" s="130" t="s">
        <v>141</v>
      </c>
      <c r="D58" s="24">
        <v>5</v>
      </c>
      <c r="E58" s="24" t="s">
        <v>51</v>
      </c>
      <c r="F58" s="29">
        <v>5</v>
      </c>
      <c r="G58" s="31" t="s">
        <v>47</v>
      </c>
      <c r="H58" s="24">
        <v>5</v>
      </c>
      <c r="I58" s="24" t="s">
        <v>39</v>
      </c>
      <c r="J58" s="120">
        <v>5</v>
      </c>
      <c r="K58" s="31" t="s">
        <v>39</v>
      </c>
      <c r="L58" s="24">
        <v>5</v>
      </c>
      <c r="M58" s="121" t="s">
        <v>53</v>
      </c>
    </row>
    <row r="59" spans="1:13" ht="13.5" customHeight="1" x14ac:dyDescent="0.3">
      <c r="A59" s="21">
        <v>56</v>
      </c>
      <c r="B59" s="131" t="s">
        <v>144</v>
      </c>
      <c r="C59" s="132" t="s">
        <v>143</v>
      </c>
      <c r="D59" s="23" t="s">
        <v>508</v>
      </c>
      <c r="E59" s="23" t="s">
        <v>28</v>
      </c>
      <c r="F59" s="30">
        <v>12</v>
      </c>
      <c r="G59" s="32" t="s">
        <v>44</v>
      </c>
      <c r="H59" s="23" t="s">
        <v>508</v>
      </c>
      <c r="I59" s="23" t="s">
        <v>28</v>
      </c>
      <c r="J59" s="122">
        <v>12</v>
      </c>
      <c r="K59" s="32" t="s">
        <v>30</v>
      </c>
      <c r="L59" s="23" t="s">
        <v>508</v>
      </c>
      <c r="M59" s="123" t="s">
        <v>28</v>
      </c>
    </row>
    <row r="60" spans="1:13" ht="13.8" x14ac:dyDescent="0.3">
      <c r="A60" s="21">
        <v>57</v>
      </c>
      <c r="B60" s="129" t="s">
        <v>146</v>
      </c>
      <c r="C60" s="130" t="s">
        <v>145</v>
      </c>
      <c r="D60" s="24" t="s">
        <v>508</v>
      </c>
      <c r="E60" s="24" t="s">
        <v>28</v>
      </c>
      <c r="F60" s="29">
        <v>12</v>
      </c>
      <c r="G60" s="31" t="s">
        <v>44</v>
      </c>
      <c r="H60" s="24" t="s">
        <v>508</v>
      </c>
      <c r="I60" s="24" t="s">
        <v>28</v>
      </c>
      <c r="J60" s="120">
        <v>12</v>
      </c>
      <c r="K60" s="31" t="s">
        <v>30</v>
      </c>
      <c r="L60" s="24" t="s">
        <v>508</v>
      </c>
      <c r="M60" s="121" t="s">
        <v>28</v>
      </c>
    </row>
    <row r="61" spans="1:13" ht="13.5" customHeight="1" x14ac:dyDescent="0.3">
      <c r="A61" s="21">
        <v>58</v>
      </c>
      <c r="B61" s="131" t="s">
        <v>148</v>
      </c>
      <c r="C61" s="132" t="s">
        <v>147</v>
      </c>
      <c r="D61" s="23" t="s">
        <v>508</v>
      </c>
      <c r="E61" s="23" t="s">
        <v>28</v>
      </c>
      <c r="F61" s="30">
        <v>13</v>
      </c>
      <c r="G61" s="32" t="s">
        <v>44</v>
      </c>
      <c r="H61" s="23" t="s">
        <v>508</v>
      </c>
      <c r="I61" s="23" t="s">
        <v>28</v>
      </c>
      <c r="J61" s="122">
        <v>13</v>
      </c>
      <c r="K61" s="32" t="s">
        <v>30</v>
      </c>
      <c r="L61" s="23" t="s">
        <v>508</v>
      </c>
      <c r="M61" s="123" t="s">
        <v>28</v>
      </c>
    </row>
    <row r="62" spans="1:13" ht="13.8" x14ac:dyDescent="0.3">
      <c r="A62" s="21">
        <v>59</v>
      </c>
      <c r="B62" s="129" t="s">
        <v>150</v>
      </c>
      <c r="C62" s="130" t="s">
        <v>149</v>
      </c>
      <c r="D62" s="24">
        <v>12</v>
      </c>
      <c r="E62" s="24" t="s">
        <v>39</v>
      </c>
      <c r="F62" s="29">
        <v>12</v>
      </c>
      <c r="G62" s="31" t="s">
        <v>33</v>
      </c>
      <c r="H62" s="24" t="s">
        <v>508</v>
      </c>
      <c r="I62" s="24" t="s">
        <v>28</v>
      </c>
      <c r="J62" s="120">
        <v>12</v>
      </c>
      <c r="K62" s="31" t="s">
        <v>64</v>
      </c>
      <c r="L62" s="24" t="s">
        <v>508</v>
      </c>
      <c r="M62" s="121" t="s">
        <v>28</v>
      </c>
    </row>
    <row r="63" spans="1:13" ht="13.5" customHeight="1" x14ac:dyDescent="0.3">
      <c r="A63" s="21">
        <v>60</v>
      </c>
      <c r="B63" s="131" t="s">
        <v>152</v>
      </c>
      <c r="C63" s="132" t="s">
        <v>151</v>
      </c>
      <c r="D63" s="23" t="s">
        <v>508</v>
      </c>
      <c r="E63" s="23" t="s">
        <v>28</v>
      </c>
      <c r="F63" s="30">
        <v>12</v>
      </c>
      <c r="G63" s="32" t="s">
        <v>64</v>
      </c>
      <c r="H63" s="23" t="s">
        <v>508</v>
      </c>
      <c r="I63" s="23" t="s">
        <v>28</v>
      </c>
      <c r="J63" s="122">
        <v>12</v>
      </c>
      <c r="K63" s="32" t="s">
        <v>44</v>
      </c>
      <c r="L63" s="23" t="s">
        <v>508</v>
      </c>
      <c r="M63" s="123" t="s">
        <v>28</v>
      </c>
    </row>
    <row r="64" spans="1:13" ht="13.8" x14ac:dyDescent="0.3">
      <c r="A64" s="21">
        <v>61</v>
      </c>
      <c r="B64" s="129" t="s">
        <v>154</v>
      </c>
      <c r="C64" s="130" t="s">
        <v>153</v>
      </c>
      <c r="D64" s="24" t="s">
        <v>508</v>
      </c>
      <c r="E64" s="24" t="s">
        <v>28</v>
      </c>
      <c r="F64" s="29">
        <v>13</v>
      </c>
      <c r="G64" s="31" t="s">
        <v>64</v>
      </c>
      <c r="H64" s="24" t="s">
        <v>508</v>
      </c>
      <c r="I64" s="24" t="s">
        <v>28</v>
      </c>
      <c r="J64" s="120">
        <v>13</v>
      </c>
      <c r="K64" s="31" t="s">
        <v>44</v>
      </c>
      <c r="L64" s="24" t="s">
        <v>508</v>
      </c>
      <c r="M64" s="121" t="s">
        <v>28</v>
      </c>
    </row>
    <row r="65" spans="1:13" ht="13.5" customHeight="1" x14ac:dyDescent="0.3">
      <c r="A65" s="21">
        <v>62</v>
      </c>
      <c r="B65" s="131" t="s">
        <v>156</v>
      </c>
      <c r="C65" s="132" t="s">
        <v>155</v>
      </c>
      <c r="D65" s="23">
        <v>5</v>
      </c>
      <c r="E65" s="23" t="s">
        <v>51</v>
      </c>
      <c r="F65" s="30">
        <v>5</v>
      </c>
      <c r="G65" s="32" t="s">
        <v>47</v>
      </c>
      <c r="H65" s="23">
        <v>5</v>
      </c>
      <c r="I65" s="23" t="s">
        <v>39</v>
      </c>
      <c r="J65" s="122">
        <v>5</v>
      </c>
      <c r="K65" s="32" t="s">
        <v>39</v>
      </c>
      <c r="L65" s="23">
        <v>5</v>
      </c>
      <c r="M65" s="123" t="s">
        <v>53</v>
      </c>
    </row>
    <row r="66" spans="1:13" ht="13.8" x14ac:dyDescent="0.3">
      <c r="A66" s="21">
        <v>63</v>
      </c>
      <c r="B66" s="129" t="s">
        <v>158</v>
      </c>
      <c r="C66" s="130" t="s">
        <v>157</v>
      </c>
      <c r="D66" s="24" t="s">
        <v>508</v>
      </c>
      <c r="E66" s="24" t="s">
        <v>28</v>
      </c>
      <c r="F66" s="29">
        <v>13</v>
      </c>
      <c r="G66" s="31" t="s">
        <v>64</v>
      </c>
      <c r="H66" s="24" t="s">
        <v>508</v>
      </c>
      <c r="I66" s="24" t="s">
        <v>28</v>
      </c>
      <c r="J66" s="120">
        <v>13</v>
      </c>
      <c r="K66" s="31" t="s">
        <v>44</v>
      </c>
      <c r="L66" s="24" t="s">
        <v>508</v>
      </c>
      <c r="M66" s="121" t="s">
        <v>28</v>
      </c>
    </row>
    <row r="67" spans="1:13" ht="13.5" customHeight="1" x14ac:dyDescent="0.3">
      <c r="A67" s="21">
        <v>64</v>
      </c>
      <c r="B67" s="131" t="s">
        <v>160</v>
      </c>
      <c r="C67" s="132" t="s">
        <v>159</v>
      </c>
      <c r="D67" s="23" t="s">
        <v>508</v>
      </c>
      <c r="E67" s="23" t="s">
        <v>28</v>
      </c>
      <c r="F67" s="30">
        <v>9</v>
      </c>
      <c r="G67" s="32" t="s">
        <v>44</v>
      </c>
      <c r="H67" s="23" t="s">
        <v>508</v>
      </c>
      <c r="I67" s="23" t="s">
        <v>28</v>
      </c>
      <c r="J67" s="122" t="s">
        <v>508</v>
      </c>
      <c r="K67" s="32" t="s">
        <v>28</v>
      </c>
      <c r="L67" s="23" t="s">
        <v>508</v>
      </c>
      <c r="M67" s="123" t="s">
        <v>28</v>
      </c>
    </row>
    <row r="68" spans="1:13" ht="13.8" x14ac:dyDescent="0.3">
      <c r="A68" s="21">
        <v>65</v>
      </c>
      <c r="B68" s="129" t="s">
        <v>162</v>
      </c>
      <c r="C68" s="130" t="s">
        <v>161</v>
      </c>
      <c r="D68" s="24" t="s">
        <v>508</v>
      </c>
      <c r="E68" s="24" t="s">
        <v>28</v>
      </c>
      <c r="F68" s="29">
        <v>13</v>
      </c>
      <c r="G68" s="31" t="s">
        <v>44</v>
      </c>
      <c r="H68" s="24" t="s">
        <v>508</v>
      </c>
      <c r="I68" s="24" t="s">
        <v>28</v>
      </c>
      <c r="J68" s="120">
        <v>13</v>
      </c>
      <c r="K68" s="31" t="s">
        <v>30</v>
      </c>
      <c r="L68" s="24" t="s">
        <v>508</v>
      </c>
      <c r="M68" s="121" t="s">
        <v>28</v>
      </c>
    </row>
    <row r="69" spans="1:13" ht="13.5" customHeight="1" x14ac:dyDescent="0.3">
      <c r="A69" s="21">
        <v>66</v>
      </c>
      <c r="B69" s="131" t="s">
        <v>164</v>
      </c>
      <c r="C69" s="132" t="s">
        <v>163</v>
      </c>
      <c r="D69" s="23">
        <v>11</v>
      </c>
      <c r="E69" s="23" t="s">
        <v>28</v>
      </c>
      <c r="F69" s="30">
        <v>11</v>
      </c>
      <c r="G69" s="32" t="s">
        <v>44</v>
      </c>
      <c r="H69" s="23" t="s">
        <v>508</v>
      </c>
      <c r="I69" s="23" t="s">
        <v>28</v>
      </c>
      <c r="J69" s="122">
        <v>11</v>
      </c>
      <c r="K69" s="32" t="s">
        <v>30</v>
      </c>
      <c r="L69" s="23" t="s">
        <v>508</v>
      </c>
      <c r="M69" s="123" t="s">
        <v>28</v>
      </c>
    </row>
    <row r="70" spans="1:13" ht="13.8" x14ac:dyDescent="0.3">
      <c r="A70" s="21">
        <v>67</v>
      </c>
      <c r="B70" s="129" t="s">
        <v>166</v>
      </c>
      <c r="C70" s="130" t="s">
        <v>165</v>
      </c>
      <c r="D70" s="24">
        <v>5</v>
      </c>
      <c r="E70" s="24" t="s">
        <v>51</v>
      </c>
      <c r="F70" s="29">
        <v>5</v>
      </c>
      <c r="G70" s="31" t="s">
        <v>167</v>
      </c>
      <c r="H70" s="24">
        <v>6</v>
      </c>
      <c r="I70" s="24" t="s">
        <v>64</v>
      </c>
      <c r="J70" s="120">
        <v>5</v>
      </c>
      <c r="K70" s="31" t="s">
        <v>39</v>
      </c>
      <c r="L70" s="24">
        <v>6</v>
      </c>
      <c r="M70" s="121" t="s">
        <v>44</v>
      </c>
    </row>
    <row r="71" spans="1:13" ht="13.5" customHeight="1" x14ac:dyDescent="0.3">
      <c r="A71" s="21">
        <v>68</v>
      </c>
      <c r="B71" s="131" t="s">
        <v>169</v>
      </c>
      <c r="C71" s="132" t="s">
        <v>168</v>
      </c>
      <c r="D71" s="23">
        <v>4</v>
      </c>
      <c r="E71" s="23" t="s">
        <v>51</v>
      </c>
      <c r="F71" s="30">
        <v>4</v>
      </c>
      <c r="G71" s="32" t="s">
        <v>47</v>
      </c>
      <c r="H71" s="23">
        <v>5</v>
      </c>
      <c r="I71" s="23" t="s">
        <v>170</v>
      </c>
      <c r="J71" s="122">
        <v>4</v>
      </c>
      <c r="K71" s="32" t="s">
        <v>39</v>
      </c>
      <c r="L71" s="23">
        <v>5</v>
      </c>
      <c r="M71" s="123">
        <v>4</v>
      </c>
    </row>
    <row r="72" spans="1:13" ht="13.8" x14ac:dyDescent="0.3">
      <c r="A72" s="21">
        <v>69</v>
      </c>
      <c r="B72" s="129" t="s">
        <v>172</v>
      </c>
      <c r="C72" s="130" t="s">
        <v>171</v>
      </c>
      <c r="D72" s="24" t="s">
        <v>508</v>
      </c>
      <c r="E72" s="24" t="s">
        <v>28</v>
      </c>
      <c r="F72" s="29">
        <v>13</v>
      </c>
      <c r="G72" s="31" t="s">
        <v>44</v>
      </c>
      <c r="H72" s="24" t="s">
        <v>508</v>
      </c>
      <c r="I72" s="24" t="s">
        <v>28</v>
      </c>
      <c r="J72" s="120">
        <v>13</v>
      </c>
      <c r="K72" s="31" t="s">
        <v>30</v>
      </c>
      <c r="L72" s="24" t="s">
        <v>508</v>
      </c>
      <c r="M72" s="121" t="s">
        <v>28</v>
      </c>
    </row>
    <row r="73" spans="1:13" ht="13.5" customHeight="1" x14ac:dyDescent="0.3">
      <c r="A73" s="21">
        <v>70</v>
      </c>
      <c r="B73" s="131" t="s">
        <v>174</v>
      </c>
      <c r="C73" s="132" t="s">
        <v>173</v>
      </c>
      <c r="D73" s="23" t="s">
        <v>508</v>
      </c>
      <c r="E73" s="23" t="s">
        <v>28</v>
      </c>
      <c r="F73" s="30">
        <v>13</v>
      </c>
      <c r="G73" s="32" t="s">
        <v>44</v>
      </c>
      <c r="H73" s="23" t="s">
        <v>508</v>
      </c>
      <c r="I73" s="23" t="s">
        <v>28</v>
      </c>
      <c r="J73" s="122">
        <v>13</v>
      </c>
      <c r="K73" s="32" t="s">
        <v>30</v>
      </c>
      <c r="L73" s="23" t="s">
        <v>508</v>
      </c>
      <c r="M73" s="123" t="s">
        <v>28</v>
      </c>
    </row>
    <row r="74" spans="1:13" ht="13.8" x14ac:dyDescent="0.3">
      <c r="A74" s="21">
        <v>71</v>
      </c>
      <c r="B74" s="129" t="s">
        <v>113</v>
      </c>
      <c r="C74" s="130" t="s">
        <v>175</v>
      </c>
      <c r="D74" s="24" t="s">
        <v>508</v>
      </c>
      <c r="E74" s="24" t="s">
        <v>28</v>
      </c>
      <c r="F74" s="29">
        <v>10</v>
      </c>
      <c r="G74" s="31" t="s">
        <v>44</v>
      </c>
      <c r="H74" s="24" t="s">
        <v>508</v>
      </c>
      <c r="I74" s="24" t="s">
        <v>28</v>
      </c>
      <c r="J74" s="120">
        <v>10</v>
      </c>
      <c r="K74" s="31" t="s">
        <v>30</v>
      </c>
      <c r="L74" s="24" t="s">
        <v>508</v>
      </c>
      <c r="M74" s="121" t="s">
        <v>28</v>
      </c>
    </row>
    <row r="75" spans="1:13" ht="13.5" customHeight="1" x14ac:dyDescent="0.3">
      <c r="A75" s="21">
        <v>72</v>
      </c>
      <c r="B75" s="131" t="s">
        <v>177</v>
      </c>
      <c r="C75" s="132" t="s">
        <v>176</v>
      </c>
      <c r="D75" s="23" t="s">
        <v>508</v>
      </c>
      <c r="E75" s="23" t="s">
        <v>28</v>
      </c>
      <c r="F75" s="30">
        <v>13</v>
      </c>
      <c r="G75" s="32" t="s">
        <v>44</v>
      </c>
      <c r="H75" s="23" t="s">
        <v>508</v>
      </c>
      <c r="I75" s="23" t="s">
        <v>28</v>
      </c>
      <c r="J75" s="122">
        <v>13</v>
      </c>
      <c r="K75" s="32" t="s">
        <v>30</v>
      </c>
      <c r="L75" s="23" t="s">
        <v>508</v>
      </c>
      <c r="M75" s="123" t="s">
        <v>28</v>
      </c>
    </row>
    <row r="76" spans="1:13" ht="13.8" x14ac:dyDescent="0.3">
      <c r="A76" s="21">
        <v>73</v>
      </c>
      <c r="B76" s="129" t="s">
        <v>179</v>
      </c>
      <c r="C76" s="130" t="s">
        <v>178</v>
      </c>
      <c r="D76" s="24" t="s">
        <v>508</v>
      </c>
      <c r="E76" s="24" t="s">
        <v>28</v>
      </c>
      <c r="F76" s="29">
        <v>9</v>
      </c>
      <c r="G76" s="31" t="s">
        <v>64</v>
      </c>
      <c r="H76" s="24" t="s">
        <v>508</v>
      </c>
      <c r="I76" s="24" t="s">
        <v>28</v>
      </c>
      <c r="J76" s="120">
        <v>9</v>
      </c>
      <c r="K76" s="31" t="s">
        <v>44</v>
      </c>
      <c r="L76" s="24" t="s">
        <v>508</v>
      </c>
      <c r="M76" s="121" t="s">
        <v>28</v>
      </c>
    </row>
    <row r="77" spans="1:13" ht="13.5" customHeight="1" x14ac:dyDescent="0.3">
      <c r="A77" s="21">
        <v>74</v>
      </c>
      <c r="B77" s="131" t="s">
        <v>181</v>
      </c>
      <c r="C77" s="132" t="s">
        <v>180</v>
      </c>
      <c r="D77" s="23">
        <v>5</v>
      </c>
      <c r="E77" s="23" t="s">
        <v>51</v>
      </c>
      <c r="F77" s="30">
        <v>5</v>
      </c>
      <c r="G77" s="32" t="s">
        <v>47</v>
      </c>
      <c r="H77" s="23">
        <v>7</v>
      </c>
      <c r="I77" s="23" t="s">
        <v>116</v>
      </c>
      <c r="J77" s="122">
        <v>5</v>
      </c>
      <c r="K77" s="32" t="s">
        <v>39</v>
      </c>
      <c r="L77" s="23">
        <v>7</v>
      </c>
      <c r="M77" s="123" t="s">
        <v>509</v>
      </c>
    </row>
    <row r="78" spans="1:13" ht="13.8" x14ac:dyDescent="0.3">
      <c r="A78" s="21">
        <v>75</v>
      </c>
      <c r="B78" s="129" t="s">
        <v>183</v>
      </c>
      <c r="C78" s="130" t="s">
        <v>182</v>
      </c>
      <c r="D78" s="24" t="s">
        <v>508</v>
      </c>
      <c r="E78" s="24" t="s">
        <v>28</v>
      </c>
      <c r="F78" s="29">
        <v>12</v>
      </c>
      <c r="G78" s="31" t="s">
        <v>44</v>
      </c>
      <c r="H78" s="24" t="s">
        <v>508</v>
      </c>
      <c r="I78" s="24" t="s">
        <v>28</v>
      </c>
      <c r="J78" s="120">
        <v>12</v>
      </c>
      <c r="K78" s="31" t="s">
        <v>30</v>
      </c>
      <c r="L78" s="24" t="s">
        <v>508</v>
      </c>
      <c r="M78" s="121" t="s">
        <v>28</v>
      </c>
    </row>
    <row r="79" spans="1:13" ht="13.5" customHeight="1" x14ac:dyDescent="0.3">
      <c r="A79" s="21">
        <v>76</v>
      </c>
      <c r="B79" s="131" t="s">
        <v>185</v>
      </c>
      <c r="C79" s="132" t="s">
        <v>184</v>
      </c>
      <c r="D79" s="23" t="s">
        <v>508</v>
      </c>
      <c r="E79" s="23" t="s">
        <v>28</v>
      </c>
      <c r="F79" s="30">
        <v>9</v>
      </c>
      <c r="G79" s="32" t="s">
        <v>44</v>
      </c>
      <c r="H79" s="23" t="s">
        <v>508</v>
      </c>
      <c r="I79" s="23" t="s">
        <v>28</v>
      </c>
      <c r="J79" s="122" t="s">
        <v>508</v>
      </c>
      <c r="K79" s="32" t="s">
        <v>28</v>
      </c>
      <c r="L79" s="23" t="s">
        <v>508</v>
      </c>
      <c r="M79" s="123" t="s">
        <v>28</v>
      </c>
    </row>
    <row r="80" spans="1:13" ht="13.8" x14ac:dyDescent="0.3">
      <c r="A80" s="21">
        <v>77</v>
      </c>
      <c r="B80" s="129" t="s">
        <v>187</v>
      </c>
      <c r="C80" s="130" t="s">
        <v>186</v>
      </c>
      <c r="D80" s="24" t="s">
        <v>508</v>
      </c>
      <c r="E80" s="24" t="s">
        <v>28</v>
      </c>
      <c r="F80" s="29">
        <v>10</v>
      </c>
      <c r="G80" s="31" t="s">
        <v>64</v>
      </c>
      <c r="H80" s="24" t="s">
        <v>508</v>
      </c>
      <c r="I80" s="24" t="s">
        <v>28</v>
      </c>
      <c r="J80" s="120">
        <v>10</v>
      </c>
      <c r="K80" s="31" t="s">
        <v>44</v>
      </c>
      <c r="L80" s="24" t="s">
        <v>508</v>
      </c>
      <c r="M80" s="121" t="s">
        <v>28</v>
      </c>
    </row>
    <row r="81" spans="1:13" ht="13.5" customHeight="1" x14ac:dyDescent="0.3">
      <c r="A81" s="21">
        <v>78</v>
      </c>
      <c r="B81" s="131" t="s">
        <v>189</v>
      </c>
      <c r="C81" s="132" t="s">
        <v>188</v>
      </c>
      <c r="D81" s="23" t="s">
        <v>508</v>
      </c>
      <c r="E81" s="23" t="s">
        <v>28</v>
      </c>
      <c r="F81" s="30">
        <v>13</v>
      </c>
      <c r="G81" s="32" t="s">
        <v>44</v>
      </c>
      <c r="H81" s="23" t="s">
        <v>508</v>
      </c>
      <c r="I81" s="23" t="s">
        <v>28</v>
      </c>
      <c r="J81" s="122">
        <v>13</v>
      </c>
      <c r="K81" s="32" t="s">
        <v>30</v>
      </c>
      <c r="L81" s="23" t="s">
        <v>508</v>
      </c>
      <c r="M81" s="123" t="s">
        <v>28</v>
      </c>
    </row>
    <row r="82" spans="1:13" ht="13.8" x14ac:dyDescent="0.3">
      <c r="A82" s="21">
        <v>79</v>
      </c>
      <c r="B82" s="129" t="s">
        <v>191</v>
      </c>
      <c r="C82" s="130" t="s">
        <v>190</v>
      </c>
      <c r="D82" s="24" t="s">
        <v>508</v>
      </c>
      <c r="E82" s="24" t="s">
        <v>28</v>
      </c>
      <c r="F82" s="29">
        <v>12</v>
      </c>
      <c r="G82" s="31" t="s">
        <v>44</v>
      </c>
      <c r="H82" s="24" t="s">
        <v>508</v>
      </c>
      <c r="I82" s="24" t="s">
        <v>28</v>
      </c>
      <c r="J82" s="120">
        <v>12</v>
      </c>
      <c r="K82" s="31" t="s">
        <v>30</v>
      </c>
      <c r="L82" s="24" t="s">
        <v>508</v>
      </c>
      <c r="M82" s="121" t="s">
        <v>28</v>
      </c>
    </row>
    <row r="83" spans="1:13" ht="13.5" customHeight="1" x14ac:dyDescent="0.3">
      <c r="A83" s="21">
        <v>80</v>
      </c>
      <c r="B83" s="131" t="s">
        <v>193</v>
      </c>
      <c r="C83" s="132" t="s">
        <v>192</v>
      </c>
      <c r="D83" s="23" t="s">
        <v>508</v>
      </c>
      <c r="E83" s="23" t="s">
        <v>28</v>
      </c>
      <c r="F83" s="30">
        <v>12</v>
      </c>
      <c r="G83" s="32" t="s">
        <v>44</v>
      </c>
      <c r="H83" s="23" t="s">
        <v>508</v>
      </c>
      <c r="I83" s="23" t="s">
        <v>28</v>
      </c>
      <c r="J83" s="122" t="s">
        <v>508</v>
      </c>
      <c r="K83" s="32" t="s">
        <v>28</v>
      </c>
      <c r="L83" s="23" t="s">
        <v>508</v>
      </c>
      <c r="M83" s="123" t="s">
        <v>28</v>
      </c>
    </row>
    <row r="84" spans="1:13" ht="13.8" x14ac:dyDescent="0.3">
      <c r="A84" s="21">
        <v>81</v>
      </c>
      <c r="B84" s="129" t="s">
        <v>195</v>
      </c>
      <c r="C84" s="130" t="s">
        <v>194</v>
      </c>
      <c r="D84" s="24" t="s">
        <v>508</v>
      </c>
      <c r="E84" s="24" t="s">
        <v>28</v>
      </c>
      <c r="F84" s="29">
        <v>12</v>
      </c>
      <c r="G84" s="31" t="s">
        <v>44</v>
      </c>
      <c r="H84" s="24" t="s">
        <v>508</v>
      </c>
      <c r="I84" s="24" t="s">
        <v>28</v>
      </c>
      <c r="J84" s="120">
        <v>12</v>
      </c>
      <c r="K84" s="31" t="s">
        <v>30</v>
      </c>
      <c r="L84" s="24" t="s">
        <v>508</v>
      </c>
      <c r="M84" s="121" t="s">
        <v>28</v>
      </c>
    </row>
    <row r="85" spans="1:13" ht="13.5" customHeight="1" x14ac:dyDescent="0.3">
      <c r="A85" s="21">
        <v>82</v>
      </c>
      <c r="B85" s="131" t="s">
        <v>197</v>
      </c>
      <c r="C85" s="132" t="s">
        <v>196</v>
      </c>
      <c r="D85" s="23" t="s">
        <v>508</v>
      </c>
      <c r="E85" s="23" t="s">
        <v>28</v>
      </c>
      <c r="F85" s="30">
        <v>12</v>
      </c>
      <c r="G85" s="32" t="s">
        <v>44</v>
      </c>
      <c r="H85" s="23" t="s">
        <v>508</v>
      </c>
      <c r="I85" s="23" t="s">
        <v>28</v>
      </c>
      <c r="J85" s="122">
        <v>12</v>
      </c>
      <c r="K85" s="32" t="s">
        <v>30</v>
      </c>
      <c r="L85" s="23" t="s">
        <v>508</v>
      </c>
      <c r="M85" s="123" t="s">
        <v>28</v>
      </c>
    </row>
    <row r="86" spans="1:13" ht="13.8" x14ac:dyDescent="0.3">
      <c r="A86" s="21">
        <v>83</v>
      </c>
      <c r="B86" s="129" t="s">
        <v>199</v>
      </c>
      <c r="C86" s="130" t="s">
        <v>198</v>
      </c>
      <c r="D86" s="24" t="s">
        <v>508</v>
      </c>
      <c r="E86" s="24" t="s">
        <v>28</v>
      </c>
      <c r="F86" s="29">
        <v>13</v>
      </c>
      <c r="G86" s="31" t="s">
        <v>44</v>
      </c>
      <c r="H86" s="24" t="s">
        <v>508</v>
      </c>
      <c r="I86" s="24" t="s">
        <v>28</v>
      </c>
      <c r="J86" s="120">
        <v>13</v>
      </c>
      <c r="K86" s="31" t="s">
        <v>30</v>
      </c>
      <c r="L86" s="24" t="s">
        <v>508</v>
      </c>
      <c r="M86" s="121" t="s">
        <v>28</v>
      </c>
    </row>
    <row r="87" spans="1:13" ht="13.5" customHeight="1" x14ac:dyDescent="0.3">
      <c r="A87" s="21">
        <v>84</v>
      </c>
      <c r="B87" s="131" t="s">
        <v>203</v>
      </c>
      <c r="C87" s="132" t="s">
        <v>202</v>
      </c>
      <c r="D87" s="23" t="s">
        <v>508</v>
      </c>
      <c r="E87" s="23" t="s">
        <v>28</v>
      </c>
      <c r="F87" s="30">
        <v>13</v>
      </c>
      <c r="G87" s="32" t="s">
        <v>44</v>
      </c>
      <c r="H87" s="23" t="s">
        <v>508</v>
      </c>
      <c r="I87" s="23" t="s">
        <v>28</v>
      </c>
      <c r="J87" s="122" t="s">
        <v>508</v>
      </c>
      <c r="K87" s="32" t="s">
        <v>28</v>
      </c>
      <c r="L87" s="23" t="s">
        <v>508</v>
      </c>
      <c r="M87" s="123" t="s">
        <v>28</v>
      </c>
    </row>
    <row r="88" spans="1:13" ht="13.8" x14ac:dyDescent="0.3">
      <c r="A88" s="21">
        <v>85</v>
      </c>
      <c r="B88" s="129" t="s">
        <v>201</v>
      </c>
      <c r="C88" s="130" t="s">
        <v>200</v>
      </c>
      <c r="D88" s="24" t="s">
        <v>508</v>
      </c>
      <c r="E88" s="24" t="s">
        <v>28</v>
      </c>
      <c r="F88" s="29">
        <v>13</v>
      </c>
      <c r="G88" s="31" t="s">
        <v>44</v>
      </c>
      <c r="H88" s="24" t="s">
        <v>508</v>
      </c>
      <c r="I88" s="24" t="s">
        <v>28</v>
      </c>
      <c r="J88" s="120">
        <v>13</v>
      </c>
      <c r="K88" s="31" t="s">
        <v>30</v>
      </c>
      <c r="L88" s="24" t="s">
        <v>508</v>
      </c>
      <c r="M88" s="121" t="s">
        <v>28</v>
      </c>
    </row>
    <row r="89" spans="1:13" ht="13.5" customHeight="1" x14ac:dyDescent="0.3">
      <c r="A89" s="21">
        <v>86</v>
      </c>
      <c r="B89" s="131" t="s">
        <v>205</v>
      </c>
      <c r="C89" s="132" t="s">
        <v>204</v>
      </c>
      <c r="D89" s="23" t="s">
        <v>508</v>
      </c>
      <c r="E89" s="23" t="s">
        <v>28</v>
      </c>
      <c r="F89" s="30">
        <v>12</v>
      </c>
      <c r="G89" s="32" t="s">
        <v>44</v>
      </c>
      <c r="H89" s="23" t="s">
        <v>508</v>
      </c>
      <c r="I89" s="23" t="s">
        <v>28</v>
      </c>
      <c r="J89" s="122">
        <v>12</v>
      </c>
      <c r="K89" s="32" t="s">
        <v>30</v>
      </c>
      <c r="L89" s="23" t="s">
        <v>508</v>
      </c>
      <c r="M89" s="123" t="s">
        <v>28</v>
      </c>
    </row>
    <row r="90" spans="1:13" ht="13.8" x14ac:dyDescent="0.3">
      <c r="A90" s="21">
        <v>87</v>
      </c>
      <c r="B90" s="129" t="s">
        <v>122</v>
      </c>
      <c r="C90" s="130" t="s">
        <v>206</v>
      </c>
      <c r="D90" s="24">
        <v>5</v>
      </c>
      <c r="E90" s="24" t="s">
        <v>51</v>
      </c>
      <c r="F90" s="29">
        <v>5</v>
      </c>
      <c r="G90" s="31" t="s">
        <v>167</v>
      </c>
      <c r="H90" s="24">
        <v>6</v>
      </c>
      <c r="I90" s="24" t="s">
        <v>48</v>
      </c>
      <c r="J90" s="120">
        <v>5</v>
      </c>
      <c r="K90" s="31" t="s">
        <v>39</v>
      </c>
      <c r="L90" s="24">
        <v>6</v>
      </c>
      <c r="M90" s="121">
        <v>5</v>
      </c>
    </row>
    <row r="91" spans="1:13" ht="13.5" customHeight="1" x14ac:dyDescent="0.3">
      <c r="A91" s="21">
        <v>88</v>
      </c>
      <c r="B91" s="131" t="s">
        <v>208</v>
      </c>
      <c r="C91" s="132" t="s">
        <v>207</v>
      </c>
      <c r="D91" s="23">
        <v>4</v>
      </c>
      <c r="E91" s="23" t="s">
        <v>51</v>
      </c>
      <c r="F91" s="30">
        <v>4</v>
      </c>
      <c r="G91" s="32" t="s">
        <v>47</v>
      </c>
      <c r="H91" s="23">
        <v>5</v>
      </c>
      <c r="I91" s="23" t="s">
        <v>39</v>
      </c>
      <c r="J91" s="122">
        <v>4</v>
      </c>
      <c r="K91" s="32" t="s">
        <v>39</v>
      </c>
      <c r="L91" s="23">
        <v>5</v>
      </c>
      <c r="M91" s="123" t="s">
        <v>53</v>
      </c>
    </row>
    <row r="92" spans="1:13" ht="13.8" x14ac:dyDescent="0.3">
      <c r="A92" s="21">
        <v>89</v>
      </c>
      <c r="B92" s="129" t="s">
        <v>210</v>
      </c>
      <c r="C92" s="130" t="s">
        <v>209</v>
      </c>
      <c r="D92" s="24" t="s">
        <v>508</v>
      </c>
      <c r="E92" s="24" t="s">
        <v>28</v>
      </c>
      <c r="F92" s="29">
        <v>12</v>
      </c>
      <c r="G92" s="31" t="s">
        <v>44</v>
      </c>
      <c r="H92" s="24" t="s">
        <v>508</v>
      </c>
      <c r="I92" s="24" t="s">
        <v>28</v>
      </c>
      <c r="J92" s="120">
        <v>12</v>
      </c>
      <c r="K92" s="31" t="s">
        <v>30</v>
      </c>
      <c r="L92" s="24" t="s">
        <v>508</v>
      </c>
      <c r="M92" s="121" t="s">
        <v>28</v>
      </c>
    </row>
    <row r="93" spans="1:13" ht="13.5" customHeight="1" x14ac:dyDescent="0.3">
      <c r="A93" s="21">
        <v>90</v>
      </c>
      <c r="B93" s="131" t="s">
        <v>212</v>
      </c>
      <c r="C93" s="132" t="s">
        <v>211</v>
      </c>
      <c r="D93" s="23">
        <v>11</v>
      </c>
      <c r="E93" s="23" t="s">
        <v>39</v>
      </c>
      <c r="F93" s="30">
        <v>11</v>
      </c>
      <c r="G93" s="32" t="s">
        <v>64</v>
      </c>
      <c r="H93" s="23" t="s">
        <v>508</v>
      </c>
      <c r="I93" s="23" t="s">
        <v>28</v>
      </c>
      <c r="J93" s="122">
        <v>11</v>
      </c>
      <c r="K93" s="32" t="s">
        <v>44</v>
      </c>
      <c r="L93" s="23" t="s">
        <v>508</v>
      </c>
      <c r="M93" s="123" t="s">
        <v>28</v>
      </c>
    </row>
    <row r="94" spans="1:13" ht="13.8" x14ac:dyDescent="0.3">
      <c r="A94" s="21">
        <v>91</v>
      </c>
      <c r="B94" s="129" t="s">
        <v>214</v>
      </c>
      <c r="C94" s="130" t="s">
        <v>213</v>
      </c>
      <c r="D94" s="24">
        <v>11</v>
      </c>
      <c r="E94" s="24" t="s">
        <v>33</v>
      </c>
      <c r="F94" s="29">
        <v>11</v>
      </c>
      <c r="G94" s="31" t="s">
        <v>64</v>
      </c>
      <c r="H94" s="24" t="s">
        <v>508</v>
      </c>
      <c r="I94" s="24" t="s">
        <v>28</v>
      </c>
      <c r="J94" s="120">
        <v>11</v>
      </c>
      <c r="K94" s="31" t="s">
        <v>44</v>
      </c>
      <c r="L94" s="24" t="s">
        <v>508</v>
      </c>
      <c r="M94" s="121" t="s">
        <v>28</v>
      </c>
    </row>
    <row r="95" spans="1:13" ht="13.5" customHeight="1" x14ac:dyDescent="0.3">
      <c r="A95" s="21">
        <v>92</v>
      </c>
      <c r="B95" s="131" t="s">
        <v>216</v>
      </c>
      <c r="C95" s="132" t="s">
        <v>215</v>
      </c>
      <c r="D95" s="23">
        <v>11</v>
      </c>
      <c r="E95" s="23" t="s">
        <v>33</v>
      </c>
      <c r="F95" s="30">
        <v>11</v>
      </c>
      <c r="G95" s="32" t="s">
        <v>64</v>
      </c>
      <c r="H95" s="23" t="s">
        <v>508</v>
      </c>
      <c r="I95" s="23" t="s">
        <v>28</v>
      </c>
      <c r="J95" s="122">
        <v>11</v>
      </c>
      <c r="K95" s="32" t="s">
        <v>44</v>
      </c>
      <c r="L95" s="23" t="s">
        <v>508</v>
      </c>
      <c r="M95" s="123" t="s">
        <v>28</v>
      </c>
    </row>
    <row r="96" spans="1:13" ht="13.8" x14ac:dyDescent="0.3">
      <c r="A96" s="21">
        <v>93</v>
      </c>
      <c r="B96" s="129" t="s">
        <v>218</v>
      </c>
      <c r="C96" s="130" t="s">
        <v>217</v>
      </c>
      <c r="D96" s="24" t="s">
        <v>508</v>
      </c>
      <c r="E96" s="24" t="s">
        <v>28</v>
      </c>
      <c r="F96" s="29">
        <v>11</v>
      </c>
      <c r="G96" s="31" t="s">
        <v>44</v>
      </c>
      <c r="H96" s="24" t="s">
        <v>508</v>
      </c>
      <c r="I96" s="24" t="s">
        <v>28</v>
      </c>
      <c r="J96" s="120">
        <v>12</v>
      </c>
      <c r="K96" s="31" t="s">
        <v>30</v>
      </c>
      <c r="L96" s="24" t="s">
        <v>508</v>
      </c>
      <c r="M96" s="121" t="s">
        <v>28</v>
      </c>
    </row>
    <row r="97" spans="1:13" ht="13.5" customHeight="1" x14ac:dyDescent="0.3">
      <c r="A97" s="21">
        <v>94</v>
      </c>
      <c r="B97" s="131" t="s">
        <v>524</v>
      </c>
      <c r="C97" s="132" t="s">
        <v>531</v>
      </c>
      <c r="D97" s="23" t="s">
        <v>508</v>
      </c>
      <c r="E97" s="23" t="s">
        <v>28</v>
      </c>
      <c r="F97" s="30">
        <v>13</v>
      </c>
      <c r="G97" s="32" t="s">
        <v>29</v>
      </c>
      <c r="H97" s="23" t="s">
        <v>508</v>
      </c>
      <c r="I97" s="23" t="s">
        <v>28</v>
      </c>
      <c r="J97" s="122" t="s">
        <v>508</v>
      </c>
      <c r="K97" s="32" t="s">
        <v>28</v>
      </c>
      <c r="L97" s="23" t="s">
        <v>508</v>
      </c>
      <c r="M97" s="123" t="s">
        <v>28</v>
      </c>
    </row>
    <row r="98" spans="1:13" ht="13.8" x14ac:dyDescent="0.3">
      <c r="A98" s="21">
        <v>95</v>
      </c>
      <c r="B98" s="129" t="s">
        <v>220</v>
      </c>
      <c r="C98" s="130" t="s">
        <v>219</v>
      </c>
      <c r="D98" s="24">
        <v>5</v>
      </c>
      <c r="E98" s="24" t="s">
        <v>51</v>
      </c>
      <c r="F98" s="29">
        <v>5</v>
      </c>
      <c r="G98" s="31" t="s">
        <v>47</v>
      </c>
      <c r="H98" s="24">
        <v>7</v>
      </c>
      <c r="I98" s="24" t="s">
        <v>48</v>
      </c>
      <c r="J98" s="120">
        <v>5</v>
      </c>
      <c r="K98" s="31" t="s">
        <v>39</v>
      </c>
      <c r="L98" s="24">
        <v>7</v>
      </c>
      <c r="M98" s="121">
        <v>5</v>
      </c>
    </row>
    <row r="99" spans="1:13" ht="13.5" customHeight="1" x14ac:dyDescent="0.3">
      <c r="A99" s="21">
        <v>96</v>
      </c>
      <c r="B99" s="131" t="s">
        <v>50</v>
      </c>
      <c r="C99" s="132" t="s">
        <v>221</v>
      </c>
      <c r="D99" s="23">
        <v>4</v>
      </c>
      <c r="E99" s="23">
        <v>1</v>
      </c>
      <c r="F99" s="30">
        <v>4</v>
      </c>
      <c r="G99" s="32" t="s">
        <v>47</v>
      </c>
      <c r="H99" s="23">
        <v>7</v>
      </c>
      <c r="I99" s="23" t="s">
        <v>48</v>
      </c>
      <c r="J99" s="122">
        <v>4</v>
      </c>
      <c r="K99" s="32" t="s">
        <v>39</v>
      </c>
      <c r="L99" s="23">
        <v>7</v>
      </c>
      <c r="M99" s="123">
        <v>5</v>
      </c>
    </row>
    <row r="100" spans="1:13" ht="13.8" x14ac:dyDescent="0.3">
      <c r="A100" s="21">
        <v>97</v>
      </c>
      <c r="B100" s="129" t="s">
        <v>223</v>
      </c>
      <c r="C100" s="130" t="s">
        <v>222</v>
      </c>
      <c r="D100" s="24">
        <v>9</v>
      </c>
      <c r="E100" s="24" t="s">
        <v>39</v>
      </c>
      <c r="F100" s="29">
        <v>9</v>
      </c>
      <c r="G100" s="31" t="s">
        <v>33</v>
      </c>
      <c r="H100" s="24" t="s">
        <v>508</v>
      </c>
      <c r="I100" s="24" t="s">
        <v>28</v>
      </c>
      <c r="J100" s="120">
        <v>9</v>
      </c>
      <c r="K100" s="31" t="s">
        <v>64</v>
      </c>
      <c r="L100" s="24" t="s">
        <v>508</v>
      </c>
      <c r="M100" s="121" t="s">
        <v>28</v>
      </c>
    </row>
    <row r="101" spans="1:13" ht="13.5" customHeight="1" x14ac:dyDescent="0.3">
      <c r="A101" s="21">
        <v>98</v>
      </c>
      <c r="B101" s="131" t="s">
        <v>225</v>
      </c>
      <c r="C101" s="132" t="s">
        <v>224</v>
      </c>
      <c r="D101" s="23">
        <v>10</v>
      </c>
      <c r="E101" s="23" t="s">
        <v>36</v>
      </c>
      <c r="F101" s="30">
        <v>10</v>
      </c>
      <c r="G101" s="32" t="s">
        <v>33</v>
      </c>
      <c r="H101" s="23" t="s">
        <v>508</v>
      </c>
      <c r="I101" s="23" t="s">
        <v>28</v>
      </c>
      <c r="J101" s="122">
        <v>10</v>
      </c>
      <c r="K101" s="32" t="s">
        <v>64</v>
      </c>
      <c r="L101" s="23" t="s">
        <v>508</v>
      </c>
      <c r="M101" s="123" t="s">
        <v>28</v>
      </c>
    </row>
    <row r="102" spans="1:13" ht="13.8" x14ac:dyDescent="0.3">
      <c r="A102" s="21">
        <v>99</v>
      </c>
      <c r="B102" s="129" t="s">
        <v>227</v>
      </c>
      <c r="C102" s="130" t="s">
        <v>226</v>
      </c>
      <c r="D102" s="24" t="s">
        <v>508</v>
      </c>
      <c r="E102" s="24" t="s">
        <v>28</v>
      </c>
      <c r="F102" s="29">
        <v>12</v>
      </c>
      <c r="G102" s="31" t="s">
        <v>44</v>
      </c>
      <c r="H102" s="24" t="s">
        <v>508</v>
      </c>
      <c r="I102" s="24" t="s">
        <v>28</v>
      </c>
      <c r="J102" s="120">
        <v>12</v>
      </c>
      <c r="K102" s="31" t="s">
        <v>30</v>
      </c>
      <c r="L102" s="24" t="s">
        <v>508</v>
      </c>
      <c r="M102" s="121" t="s">
        <v>28</v>
      </c>
    </row>
    <row r="103" spans="1:13" ht="13.5" customHeight="1" x14ac:dyDescent="0.3">
      <c r="A103" s="21">
        <v>100</v>
      </c>
      <c r="B103" s="131" t="s">
        <v>229</v>
      </c>
      <c r="C103" s="132" t="s">
        <v>228</v>
      </c>
      <c r="D103" s="23">
        <v>11</v>
      </c>
      <c r="E103" s="23" t="s">
        <v>39</v>
      </c>
      <c r="F103" s="30">
        <v>11</v>
      </c>
      <c r="G103" s="32" t="s">
        <v>33</v>
      </c>
      <c r="H103" s="23" t="s">
        <v>508</v>
      </c>
      <c r="I103" s="23" t="s">
        <v>28</v>
      </c>
      <c r="J103" s="122">
        <v>11</v>
      </c>
      <c r="K103" s="32" t="s">
        <v>64</v>
      </c>
      <c r="L103" s="23" t="s">
        <v>508</v>
      </c>
      <c r="M103" s="123" t="s">
        <v>28</v>
      </c>
    </row>
    <row r="104" spans="1:13" ht="13.8" x14ac:dyDescent="0.3">
      <c r="A104" s="21">
        <v>101</v>
      </c>
      <c r="B104" s="129" t="s">
        <v>231</v>
      </c>
      <c r="C104" s="130" t="s">
        <v>230</v>
      </c>
      <c r="D104" s="24" t="s">
        <v>508</v>
      </c>
      <c r="E104" s="24" t="s">
        <v>28</v>
      </c>
      <c r="F104" s="29">
        <v>11</v>
      </c>
      <c r="G104" s="31" t="s">
        <v>64</v>
      </c>
      <c r="H104" s="24" t="s">
        <v>508</v>
      </c>
      <c r="I104" s="24" t="s">
        <v>28</v>
      </c>
      <c r="J104" s="120">
        <v>11</v>
      </c>
      <c r="K104" s="31" t="s">
        <v>44</v>
      </c>
      <c r="L104" s="24" t="s">
        <v>508</v>
      </c>
      <c r="M104" s="121" t="s">
        <v>28</v>
      </c>
    </row>
    <row r="105" spans="1:13" ht="13.5" customHeight="1" x14ac:dyDescent="0.3">
      <c r="A105" s="21">
        <v>102</v>
      </c>
      <c r="B105" s="131" t="s">
        <v>233</v>
      </c>
      <c r="C105" s="132" t="s">
        <v>232</v>
      </c>
      <c r="D105" s="23">
        <v>11</v>
      </c>
      <c r="E105" s="23" t="s">
        <v>39</v>
      </c>
      <c r="F105" s="30">
        <v>11</v>
      </c>
      <c r="G105" s="32" t="s">
        <v>33</v>
      </c>
      <c r="H105" s="23" t="s">
        <v>508</v>
      </c>
      <c r="I105" s="23" t="s">
        <v>28</v>
      </c>
      <c r="J105" s="122">
        <v>11</v>
      </c>
      <c r="K105" s="32" t="s">
        <v>64</v>
      </c>
      <c r="L105" s="23" t="s">
        <v>508</v>
      </c>
      <c r="M105" s="123" t="s">
        <v>28</v>
      </c>
    </row>
    <row r="106" spans="1:13" ht="13.8" x14ac:dyDescent="0.3">
      <c r="A106" s="21">
        <v>103</v>
      </c>
      <c r="B106" s="129" t="s">
        <v>235</v>
      </c>
      <c r="C106" s="130" t="s">
        <v>234</v>
      </c>
      <c r="D106" s="24" t="s">
        <v>508</v>
      </c>
      <c r="E106" s="24" t="s">
        <v>28</v>
      </c>
      <c r="F106" s="29">
        <v>12</v>
      </c>
      <c r="G106" s="31" t="s">
        <v>44</v>
      </c>
      <c r="H106" s="24" t="s">
        <v>508</v>
      </c>
      <c r="I106" s="24" t="s">
        <v>28</v>
      </c>
      <c r="J106" s="120">
        <v>12</v>
      </c>
      <c r="K106" s="31" t="s">
        <v>30</v>
      </c>
      <c r="L106" s="24" t="s">
        <v>508</v>
      </c>
      <c r="M106" s="121" t="s">
        <v>28</v>
      </c>
    </row>
    <row r="107" spans="1:13" ht="13.5" customHeight="1" x14ac:dyDescent="0.3">
      <c r="A107" s="21">
        <v>104</v>
      </c>
      <c r="B107" s="131" t="s">
        <v>237</v>
      </c>
      <c r="C107" s="132" t="s">
        <v>236</v>
      </c>
      <c r="D107" s="23" t="s">
        <v>508</v>
      </c>
      <c r="E107" s="23" t="s">
        <v>28</v>
      </c>
      <c r="F107" s="30">
        <v>12</v>
      </c>
      <c r="G107" s="32" t="s">
        <v>44</v>
      </c>
      <c r="H107" s="23" t="s">
        <v>508</v>
      </c>
      <c r="I107" s="23" t="s">
        <v>28</v>
      </c>
      <c r="J107" s="122">
        <v>12</v>
      </c>
      <c r="K107" s="32" t="s">
        <v>30</v>
      </c>
      <c r="L107" s="23" t="s">
        <v>508</v>
      </c>
      <c r="M107" s="123" t="s">
        <v>28</v>
      </c>
    </row>
    <row r="108" spans="1:13" ht="13.8" x14ac:dyDescent="0.3">
      <c r="A108" s="21">
        <v>105</v>
      </c>
      <c r="B108" s="129" t="s">
        <v>239</v>
      </c>
      <c r="C108" s="130" t="s">
        <v>238</v>
      </c>
      <c r="D108" s="24" t="s">
        <v>508</v>
      </c>
      <c r="E108" s="24" t="s">
        <v>28</v>
      </c>
      <c r="F108" s="29">
        <v>13</v>
      </c>
      <c r="G108" s="31" t="s">
        <v>44</v>
      </c>
      <c r="H108" s="24" t="s">
        <v>508</v>
      </c>
      <c r="I108" s="24" t="s">
        <v>28</v>
      </c>
      <c r="J108" s="120">
        <v>13</v>
      </c>
      <c r="K108" s="31" t="s">
        <v>30</v>
      </c>
      <c r="L108" s="24" t="s">
        <v>508</v>
      </c>
      <c r="M108" s="121" t="s">
        <v>28</v>
      </c>
    </row>
    <row r="109" spans="1:13" ht="13.5" customHeight="1" x14ac:dyDescent="0.3">
      <c r="A109" s="21">
        <v>106</v>
      </c>
      <c r="B109" s="131" t="s">
        <v>241</v>
      </c>
      <c r="C109" s="132" t="s">
        <v>240</v>
      </c>
      <c r="D109" s="23">
        <v>8</v>
      </c>
      <c r="E109" s="23" t="s">
        <v>36</v>
      </c>
      <c r="F109" s="30">
        <v>8</v>
      </c>
      <c r="G109" s="32" t="s">
        <v>33</v>
      </c>
      <c r="H109" s="23" t="s">
        <v>508</v>
      </c>
      <c r="I109" s="23" t="s">
        <v>28</v>
      </c>
      <c r="J109" s="122">
        <v>8</v>
      </c>
      <c r="K109" s="32" t="s">
        <v>64</v>
      </c>
      <c r="L109" s="23" t="s">
        <v>508</v>
      </c>
      <c r="M109" s="123" t="s">
        <v>28</v>
      </c>
    </row>
    <row r="110" spans="1:13" ht="13.8" x14ac:dyDescent="0.3">
      <c r="A110" s="21">
        <v>107</v>
      </c>
      <c r="B110" s="129" t="s">
        <v>243</v>
      </c>
      <c r="C110" s="130" t="s">
        <v>242</v>
      </c>
      <c r="D110" s="24">
        <v>11</v>
      </c>
      <c r="E110" s="24" t="s">
        <v>33</v>
      </c>
      <c r="F110" s="29">
        <v>11</v>
      </c>
      <c r="G110" s="31" t="s">
        <v>64</v>
      </c>
      <c r="H110" s="24" t="s">
        <v>508</v>
      </c>
      <c r="I110" s="24" t="s">
        <v>28</v>
      </c>
      <c r="J110" s="120">
        <v>11</v>
      </c>
      <c r="K110" s="31" t="s">
        <v>44</v>
      </c>
      <c r="L110" s="24" t="s">
        <v>508</v>
      </c>
      <c r="M110" s="121" t="s">
        <v>28</v>
      </c>
    </row>
    <row r="111" spans="1:13" ht="13.5" customHeight="1" x14ac:dyDescent="0.3">
      <c r="A111" s="21">
        <v>108</v>
      </c>
      <c r="B111" s="131" t="s">
        <v>245</v>
      </c>
      <c r="C111" s="132" t="s">
        <v>244</v>
      </c>
      <c r="D111" s="23">
        <v>10</v>
      </c>
      <c r="E111" s="23" t="s">
        <v>64</v>
      </c>
      <c r="F111" s="30">
        <v>10</v>
      </c>
      <c r="G111" s="32" t="s">
        <v>44</v>
      </c>
      <c r="H111" s="23" t="s">
        <v>508</v>
      </c>
      <c r="I111" s="23" t="s">
        <v>28</v>
      </c>
      <c r="J111" s="122">
        <v>10</v>
      </c>
      <c r="K111" s="32" t="s">
        <v>30</v>
      </c>
      <c r="L111" s="23" t="s">
        <v>508</v>
      </c>
      <c r="M111" s="123" t="s">
        <v>28</v>
      </c>
    </row>
    <row r="112" spans="1:13" ht="13.8" x14ac:dyDescent="0.3">
      <c r="A112" s="21">
        <v>109</v>
      </c>
      <c r="B112" s="129" t="s">
        <v>247</v>
      </c>
      <c r="C112" s="130" t="s">
        <v>246</v>
      </c>
      <c r="D112" s="24" t="s">
        <v>508</v>
      </c>
      <c r="E112" s="24" t="s">
        <v>28</v>
      </c>
      <c r="F112" s="29">
        <v>12</v>
      </c>
      <c r="G112" s="31" t="s">
        <v>64</v>
      </c>
      <c r="H112" s="24" t="s">
        <v>508</v>
      </c>
      <c r="I112" s="24" t="s">
        <v>28</v>
      </c>
      <c r="J112" s="120">
        <v>12</v>
      </c>
      <c r="K112" s="31" t="s">
        <v>44</v>
      </c>
      <c r="L112" s="24" t="s">
        <v>508</v>
      </c>
      <c r="M112" s="121" t="s">
        <v>28</v>
      </c>
    </row>
    <row r="113" spans="1:13" ht="13.5" customHeight="1" x14ac:dyDescent="0.3">
      <c r="A113" s="21">
        <v>110</v>
      </c>
      <c r="B113" s="131" t="s">
        <v>249</v>
      </c>
      <c r="C113" s="132" t="s">
        <v>248</v>
      </c>
      <c r="D113" s="23" t="s">
        <v>508</v>
      </c>
      <c r="E113" s="23" t="s">
        <v>28</v>
      </c>
      <c r="F113" s="30">
        <v>10</v>
      </c>
      <c r="G113" s="32" t="s">
        <v>44</v>
      </c>
      <c r="H113" s="23" t="s">
        <v>508</v>
      </c>
      <c r="I113" s="23" t="s">
        <v>28</v>
      </c>
      <c r="J113" s="122">
        <v>10</v>
      </c>
      <c r="K113" s="32" t="s">
        <v>30</v>
      </c>
      <c r="L113" s="23" t="s">
        <v>508</v>
      </c>
      <c r="M113" s="123" t="s">
        <v>28</v>
      </c>
    </row>
    <row r="114" spans="1:13" ht="13.8" x14ac:dyDescent="0.3">
      <c r="A114" s="21">
        <v>111</v>
      </c>
      <c r="B114" s="129" t="s">
        <v>251</v>
      </c>
      <c r="C114" s="130" t="s">
        <v>250</v>
      </c>
      <c r="D114" s="24" t="s">
        <v>508</v>
      </c>
      <c r="E114" s="24" t="s">
        <v>28</v>
      </c>
      <c r="F114" s="29">
        <v>13</v>
      </c>
      <c r="G114" s="31" t="s">
        <v>44</v>
      </c>
      <c r="H114" s="24" t="s">
        <v>508</v>
      </c>
      <c r="I114" s="24" t="s">
        <v>28</v>
      </c>
      <c r="J114" s="120" t="s">
        <v>508</v>
      </c>
      <c r="K114" s="31" t="s">
        <v>28</v>
      </c>
      <c r="L114" s="24" t="s">
        <v>508</v>
      </c>
      <c r="M114" s="121" t="s">
        <v>28</v>
      </c>
    </row>
    <row r="115" spans="1:13" ht="13.5" customHeight="1" x14ac:dyDescent="0.3">
      <c r="A115" s="21">
        <v>112</v>
      </c>
      <c r="B115" s="131" t="s">
        <v>253</v>
      </c>
      <c r="C115" s="132" t="s">
        <v>252</v>
      </c>
      <c r="D115" s="23" t="s">
        <v>508</v>
      </c>
      <c r="E115" s="23" t="s">
        <v>28</v>
      </c>
      <c r="F115" s="30">
        <v>12</v>
      </c>
      <c r="G115" s="32" t="s">
        <v>44</v>
      </c>
      <c r="H115" s="23" t="s">
        <v>508</v>
      </c>
      <c r="I115" s="23" t="s">
        <v>28</v>
      </c>
      <c r="J115" s="122">
        <v>12</v>
      </c>
      <c r="K115" s="32" t="s">
        <v>30</v>
      </c>
      <c r="L115" s="23" t="s">
        <v>508</v>
      </c>
      <c r="M115" s="123" t="s">
        <v>28</v>
      </c>
    </row>
    <row r="116" spans="1:13" ht="13.8" x14ac:dyDescent="0.3">
      <c r="A116" s="21">
        <v>113</v>
      </c>
      <c r="B116" s="129" t="s">
        <v>255</v>
      </c>
      <c r="C116" s="130" t="s">
        <v>254</v>
      </c>
      <c r="D116" s="24" t="s">
        <v>508</v>
      </c>
      <c r="E116" s="24" t="s">
        <v>28</v>
      </c>
      <c r="F116" s="29">
        <v>13</v>
      </c>
      <c r="G116" s="31" t="s">
        <v>44</v>
      </c>
      <c r="H116" s="24" t="s">
        <v>508</v>
      </c>
      <c r="I116" s="24" t="s">
        <v>28</v>
      </c>
      <c r="J116" s="120">
        <v>13</v>
      </c>
      <c r="K116" s="31" t="s">
        <v>30</v>
      </c>
      <c r="L116" s="24" t="s">
        <v>508</v>
      </c>
      <c r="M116" s="121" t="s">
        <v>28</v>
      </c>
    </row>
    <row r="117" spans="1:13" ht="13.5" customHeight="1" x14ac:dyDescent="0.3">
      <c r="A117" s="21">
        <v>114</v>
      </c>
      <c r="B117" s="131" t="s">
        <v>257</v>
      </c>
      <c r="C117" s="132" t="s">
        <v>256</v>
      </c>
      <c r="D117" s="23" t="s">
        <v>508</v>
      </c>
      <c r="E117" s="23" t="s">
        <v>28</v>
      </c>
      <c r="F117" s="30">
        <v>13</v>
      </c>
      <c r="G117" s="32" t="s">
        <v>44</v>
      </c>
      <c r="H117" s="23" t="s">
        <v>508</v>
      </c>
      <c r="I117" s="23" t="s">
        <v>28</v>
      </c>
      <c r="J117" s="122">
        <v>13</v>
      </c>
      <c r="K117" s="32" t="s">
        <v>30</v>
      </c>
      <c r="L117" s="23" t="s">
        <v>508</v>
      </c>
      <c r="M117" s="123" t="s">
        <v>28</v>
      </c>
    </row>
    <row r="118" spans="1:13" ht="13.8" x14ac:dyDescent="0.3">
      <c r="A118" s="21">
        <v>115</v>
      </c>
      <c r="B118" s="129" t="s">
        <v>259</v>
      </c>
      <c r="C118" s="130" t="s">
        <v>258</v>
      </c>
      <c r="D118" s="24" t="s">
        <v>508</v>
      </c>
      <c r="E118" s="24" t="s">
        <v>28</v>
      </c>
      <c r="F118" s="29">
        <v>13</v>
      </c>
      <c r="G118" s="31" t="s">
        <v>44</v>
      </c>
      <c r="H118" s="24" t="s">
        <v>508</v>
      </c>
      <c r="I118" s="24" t="s">
        <v>28</v>
      </c>
      <c r="J118" s="120">
        <v>13</v>
      </c>
      <c r="K118" s="31" t="s">
        <v>30</v>
      </c>
      <c r="L118" s="24" t="s">
        <v>508</v>
      </c>
      <c r="M118" s="121" t="s">
        <v>28</v>
      </c>
    </row>
    <row r="119" spans="1:13" ht="13.5" customHeight="1" x14ac:dyDescent="0.3">
      <c r="A119" s="21">
        <v>116</v>
      </c>
      <c r="B119" s="131" t="s">
        <v>261</v>
      </c>
      <c r="C119" s="132" t="s">
        <v>260</v>
      </c>
      <c r="D119" s="23" t="s">
        <v>508</v>
      </c>
      <c r="E119" s="23" t="s">
        <v>28</v>
      </c>
      <c r="F119" s="30">
        <v>11</v>
      </c>
      <c r="G119" s="32" t="s">
        <v>64</v>
      </c>
      <c r="H119" s="23" t="s">
        <v>508</v>
      </c>
      <c r="I119" s="23" t="s">
        <v>28</v>
      </c>
      <c r="J119" s="122">
        <v>11</v>
      </c>
      <c r="K119" s="32" t="s">
        <v>44</v>
      </c>
      <c r="L119" s="23" t="s">
        <v>508</v>
      </c>
      <c r="M119" s="123" t="s">
        <v>28</v>
      </c>
    </row>
    <row r="120" spans="1:13" ht="13.8" x14ac:dyDescent="0.3">
      <c r="A120" s="21">
        <v>117</v>
      </c>
      <c r="B120" s="129" t="s">
        <v>525</v>
      </c>
      <c r="C120" s="130" t="s">
        <v>533</v>
      </c>
      <c r="D120" s="24" t="s">
        <v>508</v>
      </c>
      <c r="E120" s="24" t="s">
        <v>28</v>
      </c>
      <c r="F120" s="29">
        <v>13</v>
      </c>
      <c r="G120" s="31" t="s">
        <v>29</v>
      </c>
      <c r="H120" s="24" t="s">
        <v>508</v>
      </c>
      <c r="I120" s="24" t="s">
        <v>28</v>
      </c>
      <c r="J120" s="120" t="s">
        <v>508</v>
      </c>
      <c r="K120" s="31" t="s">
        <v>28</v>
      </c>
      <c r="L120" s="24" t="s">
        <v>508</v>
      </c>
      <c r="M120" s="121" t="s">
        <v>28</v>
      </c>
    </row>
    <row r="121" spans="1:13" ht="13.5" customHeight="1" x14ac:dyDescent="0.3">
      <c r="A121" s="21">
        <v>118</v>
      </c>
      <c r="B121" s="131" t="s">
        <v>263</v>
      </c>
      <c r="C121" s="132" t="s">
        <v>262</v>
      </c>
      <c r="D121" s="23" t="s">
        <v>508</v>
      </c>
      <c r="E121" s="23" t="s">
        <v>28</v>
      </c>
      <c r="F121" s="30">
        <v>7</v>
      </c>
      <c r="G121" s="32" t="s">
        <v>64</v>
      </c>
      <c r="H121" s="23" t="s">
        <v>508</v>
      </c>
      <c r="I121" s="23" t="s">
        <v>28</v>
      </c>
      <c r="J121" s="122">
        <v>7</v>
      </c>
      <c r="K121" s="32" t="s">
        <v>44</v>
      </c>
      <c r="L121" s="23" t="s">
        <v>508</v>
      </c>
      <c r="M121" s="123" t="s">
        <v>28</v>
      </c>
    </row>
    <row r="122" spans="1:13" ht="13.8" x14ac:dyDescent="0.3">
      <c r="A122" s="21">
        <v>119</v>
      </c>
      <c r="B122" s="129" t="s">
        <v>265</v>
      </c>
      <c r="C122" s="130" t="s">
        <v>264</v>
      </c>
      <c r="D122" s="24" t="s">
        <v>508</v>
      </c>
      <c r="E122" s="24" t="s">
        <v>28</v>
      </c>
      <c r="F122" s="29">
        <v>13</v>
      </c>
      <c r="G122" s="31" t="s">
        <v>44</v>
      </c>
      <c r="H122" s="24" t="s">
        <v>508</v>
      </c>
      <c r="I122" s="24" t="s">
        <v>28</v>
      </c>
      <c r="J122" s="120" t="s">
        <v>508</v>
      </c>
      <c r="K122" s="31" t="s">
        <v>28</v>
      </c>
      <c r="L122" s="24" t="s">
        <v>508</v>
      </c>
      <c r="M122" s="121" t="s">
        <v>28</v>
      </c>
    </row>
    <row r="123" spans="1:13" ht="13.5" customHeight="1" x14ac:dyDescent="0.3">
      <c r="A123" s="21">
        <v>120</v>
      </c>
      <c r="B123" s="131" t="s">
        <v>267</v>
      </c>
      <c r="C123" s="132" t="s">
        <v>266</v>
      </c>
      <c r="D123" s="23">
        <v>12</v>
      </c>
      <c r="E123" s="23" t="s">
        <v>33</v>
      </c>
      <c r="F123" s="30">
        <v>12</v>
      </c>
      <c r="G123" s="32" t="s">
        <v>44</v>
      </c>
      <c r="H123" s="23" t="s">
        <v>508</v>
      </c>
      <c r="I123" s="23" t="s">
        <v>28</v>
      </c>
      <c r="J123" s="122">
        <v>12</v>
      </c>
      <c r="K123" s="32" t="s">
        <v>30</v>
      </c>
      <c r="L123" s="23" t="s">
        <v>508</v>
      </c>
      <c r="M123" s="123" t="s">
        <v>28</v>
      </c>
    </row>
    <row r="124" spans="1:13" ht="13.8" x14ac:dyDescent="0.3">
      <c r="A124" s="21">
        <v>121</v>
      </c>
      <c r="B124" s="129" t="s">
        <v>268</v>
      </c>
      <c r="C124" s="130" t="s">
        <v>514</v>
      </c>
      <c r="D124" s="24" t="s">
        <v>508</v>
      </c>
      <c r="E124" s="24" t="s">
        <v>28</v>
      </c>
      <c r="F124" s="29">
        <v>13</v>
      </c>
      <c r="G124" s="31" t="s">
        <v>44</v>
      </c>
      <c r="H124" s="24" t="s">
        <v>508</v>
      </c>
      <c r="I124" s="24" t="s">
        <v>28</v>
      </c>
      <c r="J124" s="120" t="s">
        <v>508</v>
      </c>
      <c r="K124" s="31" t="s">
        <v>28</v>
      </c>
      <c r="L124" s="24" t="s">
        <v>508</v>
      </c>
      <c r="M124" s="121" t="s">
        <v>28</v>
      </c>
    </row>
    <row r="125" spans="1:13" ht="13.5" customHeight="1" x14ac:dyDescent="0.3">
      <c r="A125" s="21">
        <v>122</v>
      </c>
      <c r="B125" s="131" t="s">
        <v>270</v>
      </c>
      <c r="C125" s="132" t="s">
        <v>269</v>
      </c>
      <c r="D125" s="23">
        <v>11</v>
      </c>
      <c r="E125" s="23" t="s">
        <v>39</v>
      </c>
      <c r="F125" s="30">
        <v>11</v>
      </c>
      <c r="G125" s="32" t="s">
        <v>33</v>
      </c>
      <c r="H125" s="23" t="s">
        <v>508</v>
      </c>
      <c r="I125" s="23" t="s">
        <v>28</v>
      </c>
      <c r="J125" s="122">
        <v>11</v>
      </c>
      <c r="K125" s="32" t="s">
        <v>64</v>
      </c>
      <c r="L125" s="23" t="s">
        <v>508</v>
      </c>
      <c r="M125" s="123" t="s">
        <v>28</v>
      </c>
    </row>
    <row r="126" spans="1:13" ht="13.8" x14ac:dyDescent="0.3">
      <c r="A126" s="21">
        <v>123</v>
      </c>
      <c r="B126" s="129" t="s">
        <v>272</v>
      </c>
      <c r="C126" s="130" t="s">
        <v>271</v>
      </c>
      <c r="D126" s="24" t="s">
        <v>508</v>
      </c>
      <c r="E126" s="24" t="s">
        <v>28</v>
      </c>
      <c r="F126" s="29">
        <v>12</v>
      </c>
      <c r="G126" s="31" t="s">
        <v>44</v>
      </c>
      <c r="H126" s="24" t="s">
        <v>508</v>
      </c>
      <c r="I126" s="24" t="s">
        <v>28</v>
      </c>
      <c r="J126" s="120">
        <v>12</v>
      </c>
      <c r="K126" s="31" t="s">
        <v>30</v>
      </c>
      <c r="L126" s="24" t="s">
        <v>508</v>
      </c>
      <c r="M126" s="121" t="s">
        <v>28</v>
      </c>
    </row>
    <row r="127" spans="1:13" ht="13.5" customHeight="1" x14ac:dyDescent="0.3">
      <c r="A127" s="21">
        <v>124</v>
      </c>
      <c r="B127" s="131" t="s">
        <v>274</v>
      </c>
      <c r="C127" s="132" t="s">
        <v>273</v>
      </c>
      <c r="D127" s="23" t="s">
        <v>508</v>
      </c>
      <c r="E127" s="23" t="s">
        <v>28</v>
      </c>
      <c r="F127" s="30">
        <v>12</v>
      </c>
      <c r="G127" s="32" t="s">
        <v>44</v>
      </c>
      <c r="H127" s="23" t="s">
        <v>508</v>
      </c>
      <c r="I127" s="23" t="s">
        <v>28</v>
      </c>
      <c r="J127" s="122">
        <v>12</v>
      </c>
      <c r="K127" s="32" t="s">
        <v>30</v>
      </c>
      <c r="L127" s="23" t="s">
        <v>508</v>
      </c>
      <c r="M127" s="123" t="s">
        <v>28</v>
      </c>
    </row>
    <row r="128" spans="1:13" ht="13.8" x14ac:dyDescent="0.3">
      <c r="A128" s="21">
        <v>125</v>
      </c>
      <c r="B128" s="129" t="s">
        <v>276</v>
      </c>
      <c r="C128" s="130" t="s">
        <v>275</v>
      </c>
      <c r="D128" s="24">
        <v>11</v>
      </c>
      <c r="E128" s="24" t="s">
        <v>64</v>
      </c>
      <c r="F128" s="29">
        <v>11</v>
      </c>
      <c r="G128" s="31" t="s">
        <v>44</v>
      </c>
      <c r="H128" s="24" t="s">
        <v>508</v>
      </c>
      <c r="I128" s="24" t="s">
        <v>28</v>
      </c>
      <c r="J128" s="120">
        <v>11</v>
      </c>
      <c r="K128" s="31" t="s">
        <v>30</v>
      </c>
      <c r="L128" s="24" t="s">
        <v>508</v>
      </c>
      <c r="M128" s="121" t="s">
        <v>28</v>
      </c>
    </row>
    <row r="129" spans="1:13" ht="13.5" customHeight="1" x14ac:dyDescent="0.3">
      <c r="A129" s="21">
        <v>126</v>
      </c>
      <c r="B129" s="131" t="s">
        <v>278</v>
      </c>
      <c r="C129" s="132" t="s">
        <v>277</v>
      </c>
      <c r="D129" s="23" t="s">
        <v>508</v>
      </c>
      <c r="E129" s="23" t="s">
        <v>28</v>
      </c>
      <c r="F129" s="30">
        <v>13</v>
      </c>
      <c r="G129" s="32" t="s">
        <v>44</v>
      </c>
      <c r="H129" s="23" t="s">
        <v>508</v>
      </c>
      <c r="I129" s="23" t="s">
        <v>28</v>
      </c>
      <c r="J129" s="122">
        <v>13</v>
      </c>
      <c r="K129" s="32" t="s">
        <v>30</v>
      </c>
      <c r="L129" s="23" t="s">
        <v>508</v>
      </c>
      <c r="M129" s="123" t="s">
        <v>28</v>
      </c>
    </row>
    <row r="130" spans="1:13" ht="13.8" x14ac:dyDescent="0.3">
      <c r="A130" s="21">
        <v>127</v>
      </c>
      <c r="B130" s="129" t="s">
        <v>280</v>
      </c>
      <c r="C130" s="130" t="s">
        <v>279</v>
      </c>
      <c r="D130" s="24" t="s">
        <v>508</v>
      </c>
      <c r="E130" s="24" t="s">
        <v>28</v>
      </c>
      <c r="F130" s="29">
        <v>13</v>
      </c>
      <c r="G130" s="31" t="s">
        <v>33</v>
      </c>
      <c r="H130" s="24" t="s">
        <v>508</v>
      </c>
      <c r="I130" s="24" t="s">
        <v>28</v>
      </c>
      <c r="J130" s="120">
        <v>13</v>
      </c>
      <c r="K130" s="31" t="s">
        <v>64</v>
      </c>
      <c r="L130" s="24" t="s">
        <v>508</v>
      </c>
      <c r="M130" s="121" t="s">
        <v>28</v>
      </c>
    </row>
    <row r="131" spans="1:13" ht="13.5" customHeight="1" x14ac:dyDescent="0.3">
      <c r="A131" s="21">
        <v>128</v>
      </c>
      <c r="B131" s="131" t="s">
        <v>282</v>
      </c>
      <c r="C131" s="132" t="s">
        <v>281</v>
      </c>
      <c r="D131" s="23">
        <v>7</v>
      </c>
      <c r="E131" s="23" t="s">
        <v>51</v>
      </c>
      <c r="F131" s="30">
        <v>7</v>
      </c>
      <c r="G131" s="32" t="s">
        <v>47</v>
      </c>
      <c r="H131" s="23">
        <v>8</v>
      </c>
      <c r="I131" s="23" t="s">
        <v>44</v>
      </c>
      <c r="J131" s="122">
        <v>7</v>
      </c>
      <c r="K131" s="32" t="s">
        <v>39</v>
      </c>
      <c r="L131" s="23">
        <v>8</v>
      </c>
      <c r="M131" s="123" t="s">
        <v>44</v>
      </c>
    </row>
    <row r="132" spans="1:13" ht="13.8" x14ac:dyDescent="0.3">
      <c r="A132" s="21">
        <v>129</v>
      </c>
      <c r="B132" s="129" t="s">
        <v>285</v>
      </c>
      <c r="C132" s="130" t="s">
        <v>284</v>
      </c>
      <c r="D132" s="24">
        <v>5</v>
      </c>
      <c r="E132" s="24" t="s">
        <v>51</v>
      </c>
      <c r="F132" s="29">
        <v>5</v>
      </c>
      <c r="G132" s="31" t="s">
        <v>47</v>
      </c>
      <c r="H132" s="24">
        <v>5</v>
      </c>
      <c r="I132" s="24" t="s">
        <v>39</v>
      </c>
      <c r="J132" s="120">
        <v>5</v>
      </c>
      <c r="K132" s="31" t="s">
        <v>39</v>
      </c>
      <c r="L132" s="24">
        <v>5</v>
      </c>
      <c r="M132" s="121" t="s">
        <v>53</v>
      </c>
    </row>
    <row r="133" spans="1:13" ht="13.5" customHeight="1" x14ac:dyDescent="0.3">
      <c r="A133" s="21">
        <v>130</v>
      </c>
      <c r="B133" s="131" t="s">
        <v>287</v>
      </c>
      <c r="C133" s="132" t="s">
        <v>286</v>
      </c>
      <c r="D133" s="23">
        <v>4</v>
      </c>
      <c r="E133" s="23" t="s">
        <v>51</v>
      </c>
      <c r="F133" s="30">
        <v>4</v>
      </c>
      <c r="G133" s="32" t="s">
        <v>47</v>
      </c>
      <c r="H133" s="23">
        <v>5</v>
      </c>
      <c r="I133" s="23" t="s">
        <v>39</v>
      </c>
      <c r="J133" s="122">
        <v>4</v>
      </c>
      <c r="K133" s="32" t="s">
        <v>39</v>
      </c>
      <c r="L133" s="23">
        <v>5</v>
      </c>
      <c r="M133" s="123" t="s">
        <v>53</v>
      </c>
    </row>
    <row r="134" spans="1:13" ht="13.8" x14ac:dyDescent="0.3">
      <c r="A134" s="21">
        <v>131</v>
      </c>
      <c r="B134" s="129" t="s">
        <v>289</v>
      </c>
      <c r="C134" s="130" t="s">
        <v>288</v>
      </c>
      <c r="D134" s="24">
        <v>5</v>
      </c>
      <c r="E134" s="24" t="s">
        <v>51</v>
      </c>
      <c r="F134" s="29">
        <v>5</v>
      </c>
      <c r="G134" s="31" t="s">
        <v>47</v>
      </c>
      <c r="H134" s="24">
        <v>5</v>
      </c>
      <c r="I134" s="24" t="s">
        <v>170</v>
      </c>
      <c r="J134" s="120">
        <v>5</v>
      </c>
      <c r="K134" s="31" t="s">
        <v>39</v>
      </c>
      <c r="L134" s="24">
        <v>5</v>
      </c>
      <c r="M134" s="121">
        <v>4</v>
      </c>
    </row>
    <row r="135" spans="1:13" ht="13.5" customHeight="1" x14ac:dyDescent="0.3">
      <c r="A135" s="21">
        <v>132</v>
      </c>
      <c r="B135" s="131" t="s">
        <v>291</v>
      </c>
      <c r="C135" s="132" t="s">
        <v>290</v>
      </c>
      <c r="D135" s="23" t="s">
        <v>508</v>
      </c>
      <c r="E135" s="23" t="s">
        <v>28</v>
      </c>
      <c r="F135" s="30">
        <v>11</v>
      </c>
      <c r="G135" s="32" t="s">
        <v>44</v>
      </c>
      <c r="H135" s="23" t="s">
        <v>508</v>
      </c>
      <c r="I135" s="23" t="s">
        <v>28</v>
      </c>
      <c r="J135" s="122">
        <v>11</v>
      </c>
      <c r="K135" s="32" t="s">
        <v>30</v>
      </c>
      <c r="L135" s="23" t="s">
        <v>508</v>
      </c>
      <c r="M135" s="123" t="s">
        <v>28</v>
      </c>
    </row>
    <row r="136" spans="1:13" ht="13.8" x14ac:dyDescent="0.3">
      <c r="A136" s="21">
        <v>133</v>
      </c>
      <c r="B136" s="129" t="s">
        <v>293</v>
      </c>
      <c r="C136" s="130" t="s">
        <v>292</v>
      </c>
      <c r="D136" s="24" t="s">
        <v>508</v>
      </c>
      <c r="E136" s="24" t="s">
        <v>28</v>
      </c>
      <c r="F136" s="29">
        <v>7</v>
      </c>
      <c r="G136" s="31" t="s">
        <v>33</v>
      </c>
      <c r="H136" s="24" t="s">
        <v>508</v>
      </c>
      <c r="I136" s="24" t="s">
        <v>28</v>
      </c>
      <c r="J136" s="120">
        <v>7</v>
      </c>
      <c r="K136" s="31" t="s">
        <v>64</v>
      </c>
      <c r="L136" s="24" t="s">
        <v>508</v>
      </c>
      <c r="M136" s="121" t="s">
        <v>28</v>
      </c>
    </row>
    <row r="137" spans="1:13" ht="13.5" customHeight="1" x14ac:dyDescent="0.3">
      <c r="A137" s="21">
        <v>134</v>
      </c>
      <c r="B137" s="131" t="s">
        <v>295</v>
      </c>
      <c r="C137" s="132" t="s">
        <v>294</v>
      </c>
      <c r="D137" s="23" t="s">
        <v>508</v>
      </c>
      <c r="E137" s="23" t="s">
        <v>28</v>
      </c>
      <c r="F137" s="30">
        <v>13</v>
      </c>
      <c r="G137" s="32" t="s">
        <v>44</v>
      </c>
      <c r="H137" s="23" t="s">
        <v>508</v>
      </c>
      <c r="I137" s="23" t="s">
        <v>28</v>
      </c>
      <c r="J137" s="122">
        <v>13</v>
      </c>
      <c r="K137" s="32" t="s">
        <v>30</v>
      </c>
      <c r="L137" s="23" t="s">
        <v>508</v>
      </c>
      <c r="M137" s="123" t="s">
        <v>28</v>
      </c>
    </row>
    <row r="138" spans="1:13" ht="13.8" x14ac:dyDescent="0.3">
      <c r="A138" s="21">
        <v>135</v>
      </c>
      <c r="B138" s="129" t="s">
        <v>76</v>
      </c>
      <c r="C138" s="130" t="s">
        <v>296</v>
      </c>
      <c r="D138" s="24" t="s">
        <v>508</v>
      </c>
      <c r="E138" s="24" t="s">
        <v>28</v>
      </c>
      <c r="F138" s="29">
        <v>6</v>
      </c>
      <c r="G138" s="31" t="s">
        <v>39</v>
      </c>
      <c r="H138" s="24" t="s">
        <v>508</v>
      </c>
      <c r="I138" s="24" t="s">
        <v>28</v>
      </c>
      <c r="J138" s="120">
        <v>6</v>
      </c>
      <c r="K138" s="31" t="s">
        <v>53</v>
      </c>
      <c r="L138" s="24" t="s">
        <v>508</v>
      </c>
      <c r="M138" s="121" t="s">
        <v>28</v>
      </c>
    </row>
    <row r="139" spans="1:13" ht="13.5" customHeight="1" x14ac:dyDescent="0.3">
      <c r="A139" s="21">
        <v>136</v>
      </c>
      <c r="B139" s="131" t="s">
        <v>298</v>
      </c>
      <c r="C139" s="132" t="s">
        <v>297</v>
      </c>
      <c r="D139" s="23" t="s">
        <v>508</v>
      </c>
      <c r="E139" s="23" t="s">
        <v>28</v>
      </c>
      <c r="F139" s="30">
        <v>13</v>
      </c>
      <c r="G139" s="32" t="s">
        <v>44</v>
      </c>
      <c r="H139" s="23" t="s">
        <v>508</v>
      </c>
      <c r="I139" s="23" t="s">
        <v>28</v>
      </c>
      <c r="J139" s="122">
        <v>13</v>
      </c>
      <c r="K139" s="32" t="s">
        <v>30</v>
      </c>
      <c r="L139" s="23" t="s">
        <v>508</v>
      </c>
      <c r="M139" s="123" t="s">
        <v>28</v>
      </c>
    </row>
    <row r="140" spans="1:13" ht="13.8" x14ac:dyDescent="0.3">
      <c r="A140" s="21">
        <v>137</v>
      </c>
      <c r="B140" s="129" t="s">
        <v>300</v>
      </c>
      <c r="C140" s="130" t="s">
        <v>299</v>
      </c>
      <c r="D140" s="24" t="s">
        <v>508</v>
      </c>
      <c r="E140" s="24" t="s">
        <v>28</v>
      </c>
      <c r="F140" s="29">
        <v>13</v>
      </c>
      <c r="G140" s="31" t="s">
        <v>44</v>
      </c>
      <c r="H140" s="24" t="s">
        <v>508</v>
      </c>
      <c r="I140" s="24" t="s">
        <v>28</v>
      </c>
      <c r="J140" s="120" t="s">
        <v>508</v>
      </c>
      <c r="K140" s="31" t="s">
        <v>28</v>
      </c>
      <c r="L140" s="24" t="s">
        <v>508</v>
      </c>
      <c r="M140" s="121" t="s">
        <v>28</v>
      </c>
    </row>
    <row r="141" spans="1:13" ht="13.5" customHeight="1" x14ac:dyDescent="0.3">
      <c r="A141" s="21">
        <v>138</v>
      </c>
      <c r="B141" s="131" t="s">
        <v>302</v>
      </c>
      <c r="C141" s="132" t="s">
        <v>301</v>
      </c>
      <c r="D141" s="23">
        <v>11</v>
      </c>
      <c r="E141" s="23" t="s">
        <v>33</v>
      </c>
      <c r="F141" s="30">
        <v>11</v>
      </c>
      <c r="G141" s="32" t="s">
        <v>44</v>
      </c>
      <c r="H141" s="23" t="s">
        <v>508</v>
      </c>
      <c r="I141" s="23" t="s">
        <v>28</v>
      </c>
      <c r="J141" s="122">
        <v>11</v>
      </c>
      <c r="K141" s="32" t="s">
        <v>30</v>
      </c>
      <c r="L141" s="23" t="s">
        <v>508</v>
      </c>
      <c r="M141" s="123" t="s">
        <v>28</v>
      </c>
    </row>
    <row r="142" spans="1:13" ht="13.8" x14ac:dyDescent="0.3">
      <c r="A142" s="21">
        <v>139</v>
      </c>
      <c r="B142" s="129" t="s">
        <v>304</v>
      </c>
      <c r="C142" s="130" t="s">
        <v>303</v>
      </c>
      <c r="D142" s="24" t="s">
        <v>508</v>
      </c>
      <c r="E142" s="24" t="s">
        <v>28</v>
      </c>
      <c r="F142" s="29">
        <v>13</v>
      </c>
      <c r="G142" s="31" t="s">
        <v>44</v>
      </c>
      <c r="H142" s="24" t="s">
        <v>508</v>
      </c>
      <c r="I142" s="24" t="s">
        <v>28</v>
      </c>
      <c r="J142" s="120">
        <v>13</v>
      </c>
      <c r="K142" s="31" t="s">
        <v>30</v>
      </c>
      <c r="L142" s="24" t="s">
        <v>508</v>
      </c>
      <c r="M142" s="121" t="s">
        <v>28</v>
      </c>
    </row>
    <row r="143" spans="1:13" ht="13.5" customHeight="1" x14ac:dyDescent="0.3">
      <c r="A143" s="21">
        <v>140</v>
      </c>
      <c r="B143" s="131" t="s">
        <v>306</v>
      </c>
      <c r="C143" s="132" t="s">
        <v>305</v>
      </c>
      <c r="D143" s="23" t="s">
        <v>508</v>
      </c>
      <c r="E143" s="23" t="s">
        <v>28</v>
      </c>
      <c r="F143" s="30">
        <v>6</v>
      </c>
      <c r="G143" s="32" t="s">
        <v>47</v>
      </c>
      <c r="H143" s="23" t="s">
        <v>508</v>
      </c>
      <c r="I143" s="23" t="s">
        <v>28</v>
      </c>
      <c r="J143" s="122">
        <v>6</v>
      </c>
      <c r="K143" s="32" t="s">
        <v>39</v>
      </c>
      <c r="L143" s="23" t="s">
        <v>508</v>
      </c>
      <c r="M143" s="123" t="s">
        <v>28</v>
      </c>
    </row>
    <row r="144" spans="1:13" ht="13.8" x14ac:dyDescent="0.3">
      <c r="A144" s="21">
        <v>141</v>
      </c>
      <c r="B144" s="129" t="s">
        <v>308</v>
      </c>
      <c r="C144" s="130" t="s">
        <v>307</v>
      </c>
      <c r="D144" s="24" t="s">
        <v>508</v>
      </c>
      <c r="E144" s="24" t="s">
        <v>28</v>
      </c>
      <c r="F144" s="29">
        <v>13</v>
      </c>
      <c r="G144" s="31" t="s">
        <v>64</v>
      </c>
      <c r="H144" s="24" t="s">
        <v>508</v>
      </c>
      <c r="I144" s="24" t="s">
        <v>28</v>
      </c>
      <c r="J144" s="120">
        <v>13</v>
      </c>
      <c r="K144" s="31" t="s">
        <v>44</v>
      </c>
      <c r="L144" s="24" t="s">
        <v>508</v>
      </c>
      <c r="M144" s="121" t="s">
        <v>28</v>
      </c>
    </row>
    <row r="145" spans="1:13" ht="13.5" customHeight="1" x14ac:dyDescent="0.3">
      <c r="A145" s="21">
        <v>142</v>
      </c>
      <c r="B145" s="131" t="s">
        <v>310</v>
      </c>
      <c r="C145" s="132" t="s">
        <v>309</v>
      </c>
      <c r="D145" s="23" t="s">
        <v>508</v>
      </c>
      <c r="E145" s="23" t="s">
        <v>28</v>
      </c>
      <c r="F145" s="30">
        <v>13</v>
      </c>
      <c r="G145" s="32" t="s">
        <v>44</v>
      </c>
      <c r="H145" s="23" t="s">
        <v>508</v>
      </c>
      <c r="I145" s="23" t="s">
        <v>28</v>
      </c>
      <c r="J145" s="122" t="s">
        <v>508</v>
      </c>
      <c r="K145" s="32" t="s">
        <v>28</v>
      </c>
      <c r="L145" s="23" t="s">
        <v>508</v>
      </c>
      <c r="M145" s="123" t="s">
        <v>28</v>
      </c>
    </row>
    <row r="146" spans="1:13" ht="13.8" x14ac:dyDescent="0.3">
      <c r="A146" s="21">
        <v>143</v>
      </c>
      <c r="B146" s="129" t="s">
        <v>312</v>
      </c>
      <c r="C146" s="130" t="s">
        <v>311</v>
      </c>
      <c r="D146" s="24" t="s">
        <v>508</v>
      </c>
      <c r="E146" s="24" t="s">
        <v>28</v>
      </c>
      <c r="F146" s="29">
        <v>12</v>
      </c>
      <c r="G146" s="31" t="s">
        <v>44</v>
      </c>
      <c r="H146" s="24" t="s">
        <v>508</v>
      </c>
      <c r="I146" s="24" t="s">
        <v>28</v>
      </c>
      <c r="J146" s="120">
        <v>12</v>
      </c>
      <c r="K146" s="31" t="s">
        <v>30</v>
      </c>
      <c r="L146" s="24" t="s">
        <v>508</v>
      </c>
      <c r="M146" s="121" t="s">
        <v>28</v>
      </c>
    </row>
    <row r="147" spans="1:13" ht="13.5" customHeight="1" x14ac:dyDescent="0.3">
      <c r="A147" s="21">
        <v>144</v>
      </c>
      <c r="B147" s="131" t="s">
        <v>314</v>
      </c>
      <c r="C147" s="132" t="s">
        <v>313</v>
      </c>
      <c r="D147" s="23" t="s">
        <v>508</v>
      </c>
      <c r="E147" s="23" t="s">
        <v>28</v>
      </c>
      <c r="F147" s="30">
        <v>13</v>
      </c>
      <c r="G147" s="32" t="s">
        <v>44</v>
      </c>
      <c r="H147" s="23" t="s">
        <v>508</v>
      </c>
      <c r="I147" s="23" t="s">
        <v>28</v>
      </c>
      <c r="J147" s="122">
        <v>13</v>
      </c>
      <c r="K147" s="32" t="s">
        <v>30</v>
      </c>
      <c r="L147" s="23" t="s">
        <v>508</v>
      </c>
      <c r="M147" s="123" t="s">
        <v>28</v>
      </c>
    </row>
    <row r="148" spans="1:13" ht="13.8" x14ac:dyDescent="0.3">
      <c r="A148" s="21">
        <v>145</v>
      </c>
      <c r="B148" s="129" t="s">
        <v>316</v>
      </c>
      <c r="C148" s="130" t="s">
        <v>315</v>
      </c>
      <c r="D148" s="24" t="s">
        <v>508</v>
      </c>
      <c r="E148" s="24" t="s">
        <v>28</v>
      </c>
      <c r="F148" s="29">
        <v>13</v>
      </c>
      <c r="G148" s="31" t="s">
        <v>44</v>
      </c>
      <c r="H148" s="24" t="s">
        <v>508</v>
      </c>
      <c r="I148" s="24" t="s">
        <v>28</v>
      </c>
      <c r="J148" s="120">
        <v>13</v>
      </c>
      <c r="K148" s="31" t="s">
        <v>30</v>
      </c>
      <c r="L148" s="24" t="s">
        <v>508</v>
      </c>
      <c r="M148" s="121" t="s">
        <v>28</v>
      </c>
    </row>
    <row r="149" spans="1:13" ht="13.5" customHeight="1" x14ac:dyDescent="0.3">
      <c r="A149" s="21">
        <v>146</v>
      </c>
      <c r="B149" s="131" t="s">
        <v>318</v>
      </c>
      <c r="C149" s="132" t="s">
        <v>317</v>
      </c>
      <c r="D149" s="23" t="s">
        <v>508</v>
      </c>
      <c r="E149" s="23" t="s">
        <v>28</v>
      </c>
      <c r="F149" s="30">
        <v>13</v>
      </c>
      <c r="G149" s="32" t="s">
        <v>44</v>
      </c>
      <c r="H149" s="23" t="s">
        <v>508</v>
      </c>
      <c r="I149" s="23" t="s">
        <v>28</v>
      </c>
      <c r="J149" s="122">
        <v>13</v>
      </c>
      <c r="K149" s="32" t="s">
        <v>30</v>
      </c>
      <c r="L149" s="23" t="s">
        <v>508</v>
      </c>
      <c r="M149" s="123" t="s">
        <v>28</v>
      </c>
    </row>
    <row r="150" spans="1:13" ht="13.8" x14ac:dyDescent="0.3">
      <c r="A150" s="21">
        <v>147</v>
      </c>
      <c r="B150" s="129" t="s">
        <v>320</v>
      </c>
      <c r="C150" s="130" t="s">
        <v>319</v>
      </c>
      <c r="D150" s="24">
        <v>8</v>
      </c>
      <c r="E150" s="24" t="s">
        <v>33</v>
      </c>
      <c r="F150" s="29">
        <v>8</v>
      </c>
      <c r="G150" s="31" t="s">
        <v>64</v>
      </c>
      <c r="H150" s="24" t="s">
        <v>508</v>
      </c>
      <c r="I150" s="24" t="s">
        <v>28</v>
      </c>
      <c r="J150" s="120">
        <v>8</v>
      </c>
      <c r="K150" s="31" t="s">
        <v>44</v>
      </c>
      <c r="L150" s="24" t="s">
        <v>508</v>
      </c>
      <c r="M150" s="121" t="s">
        <v>28</v>
      </c>
    </row>
    <row r="151" spans="1:13" ht="13.5" customHeight="1" x14ac:dyDescent="0.3">
      <c r="A151" s="21">
        <v>148</v>
      </c>
      <c r="B151" s="131" t="s">
        <v>122</v>
      </c>
      <c r="C151" s="132" t="s">
        <v>321</v>
      </c>
      <c r="D151" s="23" t="s">
        <v>508</v>
      </c>
      <c r="E151" s="23" t="s">
        <v>28</v>
      </c>
      <c r="F151" s="30">
        <v>9</v>
      </c>
      <c r="G151" s="32" t="s">
        <v>44</v>
      </c>
      <c r="H151" s="23" t="s">
        <v>508</v>
      </c>
      <c r="I151" s="23" t="s">
        <v>28</v>
      </c>
      <c r="J151" s="122" t="s">
        <v>508</v>
      </c>
      <c r="K151" s="32" t="s">
        <v>28</v>
      </c>
      <c r="L151" s="23" t="s">
        <v>508</v>
      </c>
      <c r="M151" s="123" t="s">
        <v>28</v>
      </c>
    </row>
    <row r="152" spans="1:13" ht="13.8" x14ac:dyDescent="0.3">
      <c r="A152" s="21">
        <v>149</v>
      </c>
      <c r="B152" s="129" t="s">
        <v>265</v>
      </c>
      <c r="C152" s="130" t="s">
        <v>322</v>
      </c>
      <c r="D152" s="24" t="s">
        <v>508</v>
      </c>
      <c r="E152" s="24" t="s">
        <v>28</v>
      </c>
      <c r="F152" s="29">
        <v>13</v>
      </c>
      <c r="G152" s="31" t="s">
        <v>44</v>
      </c>
      <c r="H152" s="24" t="s">
        <v>508</v>
      </c>
      <c r="I152" s="24" t="s">
        <v>28</v>
      </c>
      <c r="J152" s="120" t="s">
        <v>508</v>
      </c>
      <c r="K152" s="31" t="s">
        <v>28</v>
      </c>
      <c r="L152" s="24" t="s">
        <v>508</v>
      </c>
      <c r="M152" s="121" t="s">
        <v>28</v>
      </c>
    </row>
    <row r="153" spans="1:13" ht="13.5" customHeight="1" x14ac:dyDescent="0.3">
      <c r="A153" s="21">
        <v>150</v>
      </c>
      <c r="B153" s="131" t="s">
        <v>324</v>
      </c>
      <c r="C153" s="132" t="s">
        <v>323</v>
      </c>
      <c r="D153" s="23" t="s">
        <v>508</v>
      </c>
      <c r="E153" s="23" t="s">
        <v>28</v>
      </c>
      <c r="F153" s="30">
        <v>7</v>
      </c>
      <c r="G153" s="32" t="s">
        <v>33</v>
      </c>
      <c r="H153" s="23" t="s">
        <v>508</v>
      </c>
      <c r="I153" s="23" t="s">
        <v>28</v>
      </c>
      <c r="J153" s="122">
        <v>7</v>
      </c>
      <c r="K153" s="32" t="s">
        <v>64</v>
      </c>
      <c r="L153" s="23" t="s">
        <v>508</v>
      </c>
      <c r="M153" s="123" t="s">
        <v>28</v>
      </c>
    </row>
    <row r="154" spans="1:13" ht="13.8" x14ac:dyDescent="0.3">
      <c r="A154" s="21">
        <v>151</v>
      </c>
      <c r="B154" s="129" t="s">
        <v>326</v>
      </c>
      <c r="C154" s="130" t="s">
        <v>325</v>
      </c>
      <c r="D154" s="24">
        <v>4</v>
      </c>
      <c r="E154" s="24" t="s">
        <v>51</v>
      </c>
      <c r="F154" s="29">
        <v>4</v>
      </c>
      <c r="G154" s="31" t="s">
        <v>47</v>
      </c>
      <c r="H154" s="24">
        <v>5</v>
      </c>
      <c r="I154" s="24" t="s">
        <v>48</v>
      </c>
      <c r="J154" s="120">
        <v>4</v>
      </c>
      <c r="K154" s="31" t="s">
        <v>39</v>
      </c>
      <c r="L154" s="24">
        <v>5</v>
      </c>
      <c r="M154" s="121">
        <v>5</v>
      </c>
    </row>
    <row r="155" spans="1:13" ht="13.5" customHeight="1" x14ac:dyDescent="0.3">
      <c r="A155" s="21">
        <v>152</v>
      </c>
      <c r="B155" s="131" t="s">
        <v>328</v>
      </c>
      <c r="C155" s="132" t="s">
        <v>327</v>
      </c>
      <c r="D155" s="23" t="s">
        <v>508</v>
      </c>
      <c r="E155" s="23" t="s">
        <v>28</v>
      </c>
      <c r="F155" s="30">
        <v>11</v>
      </c>
      <c r="G155" s="32" t="s">
        <v>44</v>
      </c>
      <c r="H155" s="23" t="s">
        <v>508</v>
      </c>
      <c r="I155" s="23" t="s">
        <v>28</v>
      </c>
      <c r="J155" s="122">
        <v>11</v>
      </c>
      <c r="K155" s="32" t="s">
        <v>30</v>
      </c>
      <c r="L155" s="23" t="s">
        <v>508</v>
      </c>
      <c r="M155" s="123" t="s">
        <v>28</v>
      </c>
    </row>
    <row r="156" spans="1:13" ht="13.8" x14ac:dyDescent="0.3">
      <c r="A156" s="21">
        <v>153</v>
      </c>
      <c r="B156" s="129" t="s">
        <v>330</v>
      </c>
      <c r="C156" s="130" t="s">
        <v>329</v>
      </c>
      <c r="D156" s="24" t="s">
        <v>508</v>
      </c>
      <c r="E156" s="24" t="s">
        <v>28</v>
      </c>
      <c r="F156" s="29">
        <v>12</v>
      </c>
      <c r="G156" s="31" t="s">
        <v>44</v>
      </c>
      <c r="H156" s="24" t="s">
        <v>508</v>
      </c>
      <c r="I156" s="24" t="s">
        <v>28</v>
      </c>
      <c r="J156" s="120">
        <v>12</v>
      </c>
      <c r="K156" s="31" t="s">
        <v>30</v>
      </c>
      <c r="L156" s="24" t="s">
        <v>508</v>
      </c>
      <c r="M156" s="121" t="s">
        <v>28</v>
      </c>
    </row>
    <row r="157" spans="1:13" ht="13.5" customHeight="1" x14ac:dyDescent="0.3">
      <c r="A157" s="21">
        <v>154</v>
      </c>
      <c r="B157" s="131" t="s">
        <v>332</v>
      </c>
      <c r="C157" s="132" t="s">
        <v>331</v>
      </c>
      <c r="D157" s="23" t="s">
        <v>508</v>
      </c>
      <c r="E157" s="23" t="s">
        <v>28</v>
      </c>
      <c r="F157" s="30">
        <v>13</v>
      </c>
      <c r="G157" s="32" t="s">
        <v>44</v>
      </c>
      <c r="H157" s="23" t="s">
        <v>508</v>
      </c>
      <c r="I157" s="23" t="s">
        <v>28</v>
      </c>
      <c r="J157" s="122">
        <v>13</v>
      </c>
      <c r="K157" s="32" t="s">
        <v>30</v>
      </c>
      <c r="L157" s="23" t="s">
        <v>508</v>
      </c>
      <c r="M157" s="123" t="s">
        <v>28</v>
      </c>
    </row>
    <row r="158" spans="1:13" ht="13.8" x14ac:dyDescent="0.3">
      <c r="A158" s="21">
        <v>155</v>
      </c>
      <c r="B158" s="129" t="s">
        <v>334</v>
      </c>
      <c r="C158" s="130" t="s">
        <v>333</v>
      </c>
      <c r="D158" s="24" t="s">
        <v>508</v>
      </c>
      <c r="E158" s="24" t="s">
        <v>28</v>
      </c>
      <c r="F158" s="29">
        <v>13</v>
      </c>
      <c r="G158" s="31" t="s">
        <v>44</v>
      </c>
      <c r="H158" s="24" t="s">
        <v>508</v>
      </c>
      <c r="I158" s="24" t="s">
        <v>28</v>
      </c>
      <c r="J158" s="120">
        <v>13</v>
      </c>
      <c r="K158" s="31" t="s">
        <v>30</v>
      </c>
      <c r="L158" s="24" t="s">
        <v>508</v>
      </c>
      <c r="M158" s="121" t="s">
        <v>28</v>
      </c>
    </row>
    <row r="159" spans="1:13" ht="13.5" customHeight="1" x14ac:dyDescent="0.3">
      <c r="A159" s="21">
        <v>156</v>
      </c>
      <c r="B159" s="131" t="s">
        <v>336</v>
      </c>
      <c r="C159" s="132" t="s">
        <v>335</v>
      </c>
      <c r="D159" s="23" t="s">
        <v>508</v>
      </c>
      <c r="E159" s="23" t="s">
        <v>28</v>
      </c>
      <c r="F159" s="30">
        <v>12</v>
      </c>
      <c r="G159" s="32" t="s">
        <v>44</v>
      </c>
      <c r="H159" s="23" t="s">
        <v>508</v>
      </c>
      <c r="I159" s="23" t="s">
        <v>28</v>
      </c>
      <c r="J159" s="122">
        <v>12</v>
      </c>
      <c r="K159" s="32" t="s">
        <v>30</v>
      </c>
      <c r="L159" s="23" t="s">
        <v>508</v>
      </c>
      <c r="M159" s="123" t="s">
        <v>28</v>
      </c>
    </row>
    <row r="160" spans="1:13" ht="13.8" x14ac:dyDescent="0.3">
      <c r="A160" s="21">
        <v>157</v>
      </c>
      <c r="B160" s="129" t="s">
        <v>338</v>
      </c>
      <c r="C160" s="130" t="s">
        <v>337</v>
      </c>
      <c r="D160" s="24" t="s">
        <v>508</v>
      </c>
      <c r="E160" s="24" t="s">
        <v>28</v>
      </c>
      <c r="F160" s="29">
        <v>12</v>
      </c>
      <c r="G160" s="31" t="s">
        <v>44</v>
      </c>
      <c r="H160" s="24" t="s">
        <v>508</v>
      </c>
      <c r="I160" s="24" t="s">
        <v>28</v>
      </c>
      <c r="J160" s="120">
        <v>12</v>
      </c>
      <c r="K160" s="31" t="s">
        <v>30</v>
      </c>
      <c r="L160" s="24" t="s">
        <v>508</v>
      </c>
      <c r="M160" s="121" t="s">
        <v>28</v>
      </c>
    </row>
    <row r="161" spans="1:13" ht="13.5" customHeight="1" x14ac:dyDescent="0.3">
      <c r="A161" s="21">
        <v>158</v>
      </c>
      <c r="B161" s="131" t="s">
        <v>339</v>
      </c>
      <c r="C161" s="132" t="s">
        <v>340</v>
      </c>
      <c r="D161" s="23">
        <v>3</v>
      </c>
      <c r="E161" s="23" t="s">
        <v>51</v>
      </c>
      <c r="F161" s="30">
        <v>3</v>
      </c>
      <c r="G161" s="32" t="s">
        <v>47</v>
      </c>
      <c r="H161" s="23">
        <v>4</v>
      </c>
      <c r="I161" s="23" t="s">
        <v>39</v>
      </c>
      <c r="J161" s="122">
        <v>3</v>
      </c>
      <c r="K161" s="32" t="s">
        <v>39</v>
      </c>
      <c r="L161" s="23">
        <v>4</v>
      </c>
      <c r="M161" s="123" t="s">
        <v>53</v>
      </c>
    </row>
    <row r="162" spans="1:13" ht="13.8" x14ac:dyDescent="0.3">
      <c r="A162" s="21">
        <v>159</v>
      </c>
      <c r="B162" s="129" t="s">
        <v>342</v>
      </c>
      <c r="C162" s="130" t="s">
        <v>341</v>
      </c>
      <c r="D162" s="24" t="s">
        <v>508</v>
      </c>
      <c r="E162" s="24" t="s">
        <v>28</v>
      </c>
      <c r="F162" s="29">
        <v>13</v>
      </c>
      <c r="G162" s="31" t="s">
        <v>33</v>
      </c>
      <c r="H162" s="24" t="s">
        <v>508</v>
      </c>
      <c r="I162" s="24" t="s">
        <v>28</v>
      </c>
      <c r="J162" s="120">
        <v>13</v>
      </c>
      <c r="K162" s="31" t="s">
        <v>64</v>
      </c>
      <c r="L162" s="24" t="s">
        <v>508</v>
      </c>
      <c r="M162" s="121" t="s">
        <v>28</v>
      </c>
    </row>
    <row r="163" spans="1:13" ht="13.5" customHeight="1" x14ac:dyDescent="0.3">
      <c r="A163" s="21">
        <v>160</v>
      </c>
      <c r="B163" s="131" t="s">
        <v>344</v>
      </c>
      <c r="C163" s="132" t="s">
        <v>343</v>
      </c>
      <c r="D163" s="23" t="s">
        <v>508</v>
      </c>
      <c r="E163" s="23" t="s">
        <v>28</v>
      </c>
      <c r="F163" s="30">
        <v>12</v>
      </c>
      <c r="G163" s="32" t="s">
        <v>33</v>
      </c>
      <c r="H163" s="23" t="s">
        <v>508</v>
      </c>
      <c r="I163" s="23" t="s">
        <v>28</v>
      </c>
      <c r="J163" s="122">
        <v>12</v>
      </c>
      <c r="K163" s="32" t="s">
        <v>64</v>
      </c>
      <c r="L163" s="23" t="s">
        <v>508</v>
      </c>
      <c r="M163" s="123" t="s">
        <v>28</v>
      </c>
    </row>
    <row r="164" spans="1:13" ht="13.8" x14ac:dyDescent="0.3">
      <c r="A164" s="21">
        <v>161</v>
      </c>
      <c r="B164" s="129" t="s">
        <v>346</v>
      </c>
      <c r="C164" s="130" t="s">
        <v>345</v>
      </c>
      <c r="D164" s="24" t="s">
        <v>508</v>
      </c>
      <c r="E164" s="24" t="s">
        <v>28</v>
      </c>
      <c r="F164" s="29">
        <v>12</v>
      </c>
      <c r="G164" s="31" t="s">
        <v>44</v>
      </c>
      <c r="H164" s="24" t="s">
        <v>508</v>
      </c>
      <c r="I164" s="24" t="s">
        <v>28</v>
      </c>
      <c r="J164" s="120">
        <v>12</v>
      </c>
      <c r="K164" s="31" t="s">
        <v>30</v>
      </c>
      <c r="L164" s="24" t="s">
        <v>508</v>
      </c>
      <c r="M164" s="121" t="s">
        <v>28</v>
      </c>
    </row>
    <row r="165" spans="1:13" ht="13.5" customHeight="1" x14ac:dyDescent="0.3">
      <c r="A165" s="21">
        <v>162</v>
      </c>
      <c r="B165" s="131" t="s">
        <v>348</v>
      </c>
      <c r="C165" s="132" t="s">
        <v>347</v>
      </c>
      <c r="D165" s="23">
        <v>7</v>
      </c>
      <c r="E165" s="23" t="s">
        <v>51</v>
      </c>
      <c r="F165" s="30">
        <v>7</v>
      </c>
      <c r="G165" s="32" t="s">
        <v>36</v>
      </c>
      <c r="H165" s="23">
        <v>8</v>
      </c>
      <c r="I165" s="23" t="s">
        <v>44</v>
      </c>
      <c r="J165" s="122">
        <v>7</v>
      </c>
      <c r="K165" s="32" t="s">
        <v>33</v>
      </c>
      <c r="L165" s="23">
        <v>8</v>
      </c>
      <c r="M165" s="123" t="s">
        <v>30</v>
      </c>
    </row>
    <row r="166" spans="1:13" ht="13.8" x14ac:dyDescent="0.3">
      <c r="A166" s="21">
        <v>163</v>
      </c>
      <c r="B166" s="129" t="s">
        <v>350</v>
      </c>
      <c r="C166" s="130" t="s">
        <v>349</v>
      </c>
      <c r="D166" s="24" t="s">
        <v>508</v>
      </c>
      <c r="E166" s="24" t="s">
        <v>28</v>
      </c>
      <c r="F166" s="29">
        <v>13</v>
      </c>
      <c r="G166" s="31" t="s">
        <v>44</v>
      </c>
      <c r="H166" s="24" t="s">
        <v>508</v>
      </c>
      <c r="I166" s="24" t="s">
        <v>28</v>
      </c>
      <c r="J166" s="120">
        <v>13</v>
      </c>
      <c r="K166" s="31" t="s">
        <v>30</v>
      </c>
      <c r="L166" s="24" t="s">
        <v>508</v>
      </c>
      <c r="M166" s="121" t="s">
        <v>28</v>
      </c>
    </row>
    <row r="167" spans="1:13" ht="13.5" customHeight="1" x14ac:dyDescent="0.3">
      <c r="A167" s="21">
        <v>164</v>
      </c>
      <c r="B167" s="131" t="s">
        <v>352</v>
      </c>
      <c r="C167" s="132" t="s">
        <v>351</v>
      </c>
      <c r="D167" s="23">
        <v>11</v>
      </c>
      <c r="E167" s="23" t="s">
        <v>28</v>
      </c>
      <c r="F167" s="30">
        <v>11</v>
      </c>
      <c r="G167" s="32" t="s">
        <v>64</v>
      </c>
      <c r="H167" s="23" t="s">
        <v>508</v>
      </c>
      <c r="I167" s="23" t="s">
        <v>28</v>
      </c>
      <c r="J167" s="122">
        <v>11</v>
      </c>
      <c r="K167" s="32" t="s">
        <v>44</v>
      </c>
      <c r="L167" s="23" t="s">
        <v>508</v>
      </c>
      <c r="M167" s="123" t="s">
        <v>28</v>
      </c>
    </row>
    <row r="168" spans="1:13" ht="13.8" x14ac:dyDescent="0.3">
      <c r="A168" s="21">
        <v>165</v>
      </c>
      <c r="B168" s="129" t="s">
        <v>354</v>
      </c>
      <c r="C168" s="130" t="s">
        <v>353</v>
      </c>
      <c r="D168" s="24" t="s">
        <v>508</v>
      </c>
      <c r="E168" s="24" t="s">
        <v>28</v>
      </c>
      <c r="F168" s="29">
        <v>11</v>
      </c>
      <c r="G168" s="31" t="s">
        <v>44</v>
      </c>
      <c r="H168" s="24" t="s">
        <v>508</v>
      </c>
      <c r="I168" s="24" t="s">
        <v>28</v>
      </c>
      <c r="J168" s="120">
        <v>11</v>
      </c>
      <c r="K168" s="31" t="s">
        <v>30</v>
      </c>
      <c r="L168" s="24" t="s">
        <v>508</v>
      </c>
      <c r="M168" s="121" t="s">
        <v>28</v>
      </c>
    </row>
    <row r="169" spans="1:13" ht="13.5" customHeight="1" x14ac:dyDescent="0.3">
      <c r="A169" s="21">
        <v>166</v>
      </c>
      <c r="B169" s="131" t="s">
        <v>356</v>
      </c>
      <c r="C169" s="132" t="s">
        <v>355</v>
      </c>
      <c r="D169" s="23" t="s">
        <v>508</v>
      </c>
      <c r="E169" s="23" t="s">
        <v>28</v>
      </c>
      <c r="F169" s="30">
        <v>11</v>
      </c>
      <c r="G169" s="32" t="s">
        <v>44</v>
      </c>
      <c r="H169" s="23" t="s">
        <v>508</v>
      </c>
      <c r="I169" s="23" t="s">
        <v>28</v>
      </c>
      <c r="J169" s="122">
        <v>11</v>
      </c>
      <c r="K169" s="32" t="s">
        <v>30</v>
      </c>
      <c r="L169" s="23" t="s">
        <v>508</v>
      </c>
      <c r="M169" s="123" t="s">
        <v>28</v>
      </c>
    </row>
    <row r="170" spans="1:13" ht="13.8" x14ac:dyDescent="0.3">
      <c r="A170" s="21">
        <v>167</v>
      </c>
      <c r="B170" s="129" t="s">
        <v>358</v>
      </c>
      <c r="C170" s="130" t="s">
        <v>357</v>
      </c>
      <c r="D170" s="24" t="s">
        <v>508</v>
      </c>
      <c r="E170" s="24" t="s">
        <v>28</v>
      </c>
      <c r="F170" s="29">
        <v>13</v>
      </c>
      <c r="G170" s="31" t="s">
        <v>44</v>
      </c>
      <c r="H170" s="24" t="s">
        <v>508</v>
      </c>
      <c r="I170" s="24" t="s">
        <v>28</v>
      </c>
      <c r="J170" s="120" t="s">
        <v>508</v>
      </c>
      <c r="K170" s="31" t="s">
        <v>28</v>
      </c>
      <c r="L170" s="24" t="s">
        <v>508</v>
      </c>
      <c r="M170" s="121" t="s">
        <v>28</v>
      </c>
    </row>
    <row r="171" spans="1:13" ht="13.5" customHeight="1" x14ac:dyDescent="0.3">
      <c r="A171" s="21">
        <v>168</v>
      </c>
      <c r="B171" s="131" t="s">
        <v>360</v>
      </c>
      <c r="C171" s="132" t="s">
        <v>359</v>
      </c>
      <c r="D171" s="23" t="s">
        <v>508</v>
      </c>
      <c r="E171" s="23" t="s">
        <v>28</v>
      </c>
      <c r="F171" s="30">
        <v>12</v>
      </c>
      <c r="G171" s="32" t="s">
        <v>44</v>
      </c>
      <c r="H171" s="23" t="s">
        <v>508</v>
      </c>
      <c r="I171" s="23" t="s">
        <v>28</v>
      </c>
      <c r="J171" s="122">
        <v>12</v>
      </c>
      <c r="K171" s="32" t="s">
        <v>30</v>
      </c>
      <c r="L171" s="23" t="s">
        <v>508</v>
      </c>
      <c r="M171" s="123" t="s">
        <v>28</v>
      </c>
    </row>
    <row r="172" spans="1:13" ht="13.8" x14ac:dyDescent="0.3">
      <c r="A172" s="21">
        <v>169</v>
      </c>
      <c r="B172" s="129" t="s">
        <v>362</v>
      </c>
      <c r="C172" s="130" t="s">
        <v>361</v>
      </c>
      <c r="D172" s="24" t="s">
        <v>508</v>
      </c>
      <c r="E172" s="24" t="s">
        <v>28</v>
      </c>
      <c r="F172" s="29">
        <v>13</v>
      </c>
      <c r="G172" s="31" t="s">
        <v>44</v>
      </c>
      <c r="H172" s="24" t="s">
        <v>508</v>
      </c>
      <c r="I172" s="24" t="s">
        <v>28</v>
      </c>
      <c r="J172" s="120" t="s">
        <v>508</v>
      </c>
      <c r="K172" s="31" t="s">
        <v>28</v>
      </c>
      <c r="L172" s="24" t="s">
        <v>508</v>
      </c>
      <c r="M172" s="121" t="s">
        <v>28</v>
      </c>
    </row>
    <row r="173" spans="1:13" ht="13.5" customHeight="1" x14ac:dyDescent="0.3">
      <c r="A173" s="21">
        <v>170</v>
      </c>
      <c r="B173" s="131" t="s">
        <v>364</v>
      </c>
      <c r="C173" s="132" t="s">
        <v>363</v>
      </c>
      <c r="D173" s="23" t="s">
        <v>508</v>
      </c>
      <c r="E173" s="23" t="s">
        <v>28</v>
      </c>
      <c r="F173" s="30">
        <v>12</v>
      </c>
      <c r="G173" s="32" t="s">
        <v>33</v>
      </c>
      <c r="H173" s="23" t="s">
        <v>508</v>
      </c>
      <c r="I173" s="23" t="s">
        <v>28</v>
      </c>
      <c r="J173" s="122">
        <v>12</v>
      </c>
      <c r="K173" s="32" t="s">
        <v>64</v>
      </c>
      <c r="L173" s="23" t="s">
        <v>508</v>
      </c>
      <c r="M173" s="123" t="s">
        <v>28</v>
      </c>
    </row>
    <row r="174" spans="1:13" ht="13.8" x14ac:dyDescent="0.3">
      <c r="A174" s="21">
        <v>171</v>
      </c>
      <c r="B174" s="129" t="s">
        <v>366</v>
      </c>
      <c r="C174" s="130" t="s">
        <v>365</v>
      </c>
      <c r="D174" s="24">
        <v>12</v>
      </c>
      <c r="E174" s="24" t="s">
        <v>33</v>
      </c>
      <c r="F174" s="29">
        <v>12</v>
      </c>
      <c r="G174" s="31" t="s">
        <v>33</v>
      </c>
      <c r="H174" s="24" t="s">
        <v>508</v>
      </c>
      <c r="I174" s="24" t="s">
        <v>28</v>
      </c>
      <c r="J174" s="120">
        <v>12</v>
      </c>
      <c r="K174" s="31" t="s">
        <v>64</v>
      </c>
      <c r="L174" s="24" t="s">
        <v>508</v>
      </c>
      <c r="M174" s="121" t="s">
        <v>28</v>
      </c>
    </row>
    <row r="175" spans="1:13" ht="13.5" customHeight="1" x14ac:dyDescent="0.3">
      <c r="A175" s="21">
        <v>172</v>
      </c>
      <c r="B175" s="131" t="s">
        <v>368</v>
      </c>
      <c r="C175" s="132" t="s">
        <v>367</v>
      </c>
      <c r="D175" s="23" t="s">
        <v>508</v>
      </c>
      <c r="E175" s="23" t="s">
        <v>28</v>
      </c>
      <c r="F175" s="30">
        <v>13</v>
      </c>
      <c r="G175" s="32" t="s">
        <v>33</v>
      </c>
      <c r="H175" s="23" t="s">
        <v>508</v>
      </c>
      <c r="I175" s="23" t="s">
        <v>28</v>
      </c>
      <c r="J175" s="122">
        <v>13</v>
      </c>
      <c r="K175" s="32" t="s">
        <v>64</v>
      </c>
      <c r="L175" s="23" t="s">
        <v>508</v>
      </c>
      <c r="M175" s="123" t="s">
        <v>28</v>
      </c>
    </row>
    <row r="176" spans="1:13" ht="13.8" x14ac:dyDescent="0.3">
      <c r="A176" s="21">
        <v>173</v>
      </c>
      <c r="B176" s="129" t="s">
        <v>265</v>
      </c>
      <c r="C176" s="130" t="s">
        <v>371</v>
      </c>
      <c r="D176" s="24" t="s">
        <v>508</v>
      </c>
      <c r="E176" s="24" t="s">
        <v>28</v>
      </c>
      <c r="F176" s="29">
        <v>13</v>
      </c>
      <c r="G176" s="31" t="s">
        <v>44</v>
      </c>
      <c r="H176" s="24" t="s">
        <v>508</v>
      </c>
      <c r="I176" s="24" t="s">
        <v>28</v>
      </c>
      <c r="J176" s="120" t="s">
        <v>508</v>
      </c>
      <c r="K176" s="31" t="s">
        <v>28</v>
      </c>
      <c r="L176" s="24" t="s">
        <v>508</v>
      </c>
      <c r="M176" s="121" t="s">
        <v>28</v>
      </c>
    </row>
    <row r="177" spans="1:13" ht="13.5" customHeight="1" x14ac:dyDescent="0.3">
      <c r="A177" s="21">
        <v>174</v>
      </c>
      <c r="B177" s="131" t="s">
        <v>76</v>
      </c>
      <c r="C177" s="132" t="s">
        <v>372</v>
      </c>
      <c r="D177" s="23">
        <v>5</v>
      </c>
      <c r="E177" s="23" t="s">
        <v>51</v>
      </c>
      <c r="F177" s="30">
        <v>5</v>
      </c>
      <c r="G177" s="32" t="s">
        <v>47</v>
      </c>
      <c r="H177" s="23">
        <v>7</v>
      </c>
      <c r="I177" s="23" t="s">
        <v>52</v>
      </c>
      <c r="J177" s="122">
        <v>5</v>
      </c>
      <c r="K177" s="32" t="s">
        <v>39</v>
      </c>
      <c r="L177" s="23">
        <v>7</v>
      </c>
      <c r="M177" s="123" t="s">
        <v>129</v>
      </c>
    </row>
    <row r="178" spans="1:13" ht="13.8" x14ac:dyDescent="0.3">
      <c r="A178" s="21">
        <v>175</v>
      </c>
      <c r="B178" s="129" t="s">
        <v>370</v>
      </c>
      <c r="C178" s="130" t="s">
        <v>369</v>
      </c>
      <c r="D178" s="24" t="s">
        <v>508</v>
      </c>
      <c r="E178" s="24" t="s">
        <v>28</v>
      </c>
      <c r="F178" s="29">
        <v>13</v>
      </c>
      <c r="G178" s="31" t="s">
        <v>44</v>
      </c>
      <c r="H178" s="24" t="s">
        <v>508</v>
      </c>
      <c r="I178" s="24" t="s">
        <v>28</v>
      </c>
      <c r="J178" s="120">
        <v>13</v>
      </c>
      <c r="K178" s="31" t="s">
        <v>30</v>
      </c>
      <c r="L178" s="24" t="s">
        <v>508</v>
      </c>
      <c r="M178" s="121" t="s">
        <v>28</v>
      </c>
    </row>
    <row r="179" spans="1:13" ht="13.5" customHeight="1" x14ac:dyDescent="0.3">
      <c r="A179" s="21">
        <v>176</v>
      </c>
      <c r="B179" s="131" t="s">
        <v>374</v>
      </c>
      <c r="C179" s="132" t="s">
        <v>373</v>
      </c>
      <c r="D179" s="23">
        <v>8</v>
      </c>
      <c r="E179" s="23" t="s">
        <v>33</v>
      </c>
      <c r="F179" s="30">
        <v>8</v>
      </c>
      <c r="G179" s="32" t="s">
        <v>33</v>
      </c>
      <c r="H179" s="23" t="s">
        <v>508</v>
      </c>
      <c r="I179" s="23" t="s">
        <v>28</v>
      </c>
      <c r="J179" s="122">
        <v>8</v>
      </c>
      <c r="K179" s="32" t="s">
        <v>64</v>
      </c>
      <c r="L179" s="23" t="s">
        <v>508</v>
      </c>
      <c r="M179" s="123" t="s">
        <v>28</v>
      </c>
    </row>
    <row r="180" spans="1:13" ht="13.8" x14ac:dyDescent="0.3">
      <c r="A180" s="21">
        <v>177</v>
      </c>
      <c r="B180" s="129" t="s">
        <v>376</v>
      </c>
      <c r="C180" s="130" t="s">
        <v>375</v>
      </c>
      <c r="D180" s="24" t="s">
        <v>508</v>
      </c>
      <c r="E180" s="24" t="s">
        <v>28</v>
      </c>
      <c r="F180" s="29">
        <v>13</v>
      </c>
      <c r="G180" s="31" t="s">
        <v>44</v>
      </c>
      <c r="H180" s="24" t="s">
        <v>508</v>
      </c>
      <c r="I180" s="24" t="s">
        <v>28</v>
      </c>
      <c r="J180" s="120">
        <v>13</v>
      </c>
      <c r="K180" s="31" t="s">
        <v>30</v>
      </c>
      <c r="L180" s="24" t="s">
        <v>508</v>
      </c>
      <c r="M180" s="121" t="s">
        <v>28</v>
      </c>
    </row>
    <row r="181" spans="1:13" ht="13.5" customHeight="1" x14ac:dyDescent="0.3">
      <c r="A181" s="21">
        <v>178</v>
      </c>
      <c r="B181" s="131" t="s">
        <v>377</v>
      </c>
      <c r="C181" s="132" t="s">
        <v>378</v>
      </c>
      <c r="D181" s="23">
        <v>9</v>
      </c>
      <c r="E181" s="23" t="s">
        <v>36</v>
      </c>
      <c r="F181" s="30">
        <v>9</v>
      </c>
      <c r="G181" s="32" t="s">
        <v>33</v>
      </c>
      <c r="H181" s="23" t="s">
        <v>508</v>
      </c>
      <c r="I181" s="23" t="s">
        <v>28</v>
      </c>
      <c r="J181" s="122">
        <v>7</v>
      </c>
      <c r="K181" s="32" t="s">
        <v>64</v>
      </c>
      <c r="L181" s="23" t="s">
        <v>508</v>
      </c>
      <c r="M181" s="123" t="s">
        <v>28</v>
      </c>
    </row>
    <row r="182" spans="1:13" ht="13.8" x14ac:dyDescent="0.3">
      <c r="A182" s="21">
        <v>179</v>
      </c>
      <c r="B182" s="129" t="s">
        <v>370</v>
      </c>
      <c r="C182" s="130" t="s">
        <v>379</v>
      </c>
      <c r="D182" s="24" t="s">
        <v>508</v>
      </c>
      <c r="E182" s="24" t="s">
        <v>28</v>
      </c>
      <c r="F182" s="29">
        <v>13</v>
      </c>
      <c r="G182" s="31" t="s">
        <v>44</v>
      </c>
      <c r="H182" s="24" t="s">
        <v>508</v>
      </c>
      <c r="I182" s="24" t="s">
        <v>28</v>
      </c>
      <c r="J182" s="120">
        <v>13</v>
      </c>
      <c r="K182" s="31" t="s">
        <v>30</v>
      </c>
      <c r="L182" s="24" t="s">
        <v>508</v>
      </c>
      <c r="M182" s="121" t="s">
        <v>28</v>
      </c>
    </row>
    <row r="183" spans="1:13" ht="13.5" customHeight="1" x14ac:dyDescent="0.3">
      <c r="A183" s="21">
        <v>180</v>
      </c>
      <c r="B183" s="131" t="s">
        <v>381</v>
      </c>
      <c r="C183" s="132" t="s">
        <v>380</v>
      </c>
      <c r="D183" s="23">
        <v>5</v>
      </c>
      <c r="E183" s="23" t="s">
        <v>51</v>
      </c>
      <c r="F183" s="30">
        <v>5</v>
      </c>
      <c r="G183" s="32" t="s">
        <v>47</v>
      </c>
      <c r="H183" s="23">
        <v>5</v>
      </c>
      <c r="I183" s="23" t="s">
        <v>382</v>
      </c>
      <c r="J183" s="122">
        <v>5</v>
      </c>
      <c r="K183" s="32" t="s">
        <v>39</v>
      </c>
      <c r="L183" s="23">
        <v>5</v>
      </c>
      <c r="M183" s="123">
        <v>6</v>
      </c>
    </row>
    <row r="184" spans="1:13" ht="13.8" x14ac:dyDescent="0.3">
      <c r="A184" s="21">
        <v>181</v>
      </c>
      <c r="B184" s="129" t="s">
        <v>384</v>
      </c>
      <c r="C184" s="130" t="s">
        <v>383</v>
      </c>
      <c r="D184" s="24" t="s">
        <v>508</v>
      </c>
      <c r="E184" s="24" t="s">
        <v>28</v>
      </c>
      <c r="F184" s="29">
        <v>13</v>
      </c>
      <c r="G184" s="31" t="s">
        <v>44</v>
      </c>
      <c r="H184" s="24" t="s">
        <v>508</v>
      </c>
      <c r="I184" s="24" t="s">
        <v>28</v>
      </c>
      <c r="J184" s="120">
        <v>13</v>
      </c>
      <c r="K184" s="31" t="s">
        <v>30</v>
      </c>
      <c r="L184" s="24" t="s">
        <v>508</v>
      </c>
      <c r="M184" s="121" t="s">
        <v>28</v>
      </c>
    </row>
    <row r="185" spans="1:13" ht="13.5" customHeight="1" x14ac:dyDescent="0.3">
      <c r="A185" s="21">
        <v>182</v>
      </c>
      <c r="B185" s="131" t="s">
        <v>519</v>
      </c>
      <c r="C185" s="132" t="s">
        <v>385</v>
      </c>
      <c r="D185" s="23" t="s">
        <v>508</v>
      </c>
      <c r="E185" s="23" t="s">
        <v>28</v>
      </c>
      <c r="F185" s="30">
        <v>12</v>
      </c>
      <c r="G185" s="32" t="s">
        <v>64</v>
      </c>
      <c r="H185" s="23" t="s">
        <v>508</v>
      </c>
      <c r="I185" s="23" t="s">
        <v>28</v>
      </c>
      <c r="J185" s="122">
        <v>12</v>
      </c>
      <c r="K185" s="32" t="s">
        <v>44</v>
      </c>
      <c r="L185" s="23" t="s">
        <v>508</v>
      </c>
      <c r="M185" s="123" t="s">
        <v>28</v>
      </c>
    </row>
    <row r="186" spans="1:13" ht="13.8" x14ac:dyDescent="0.3">
      <c r="A186" s="21">
        <v>183</v>
      </c>
      <c r="B186" s="129" t="s">
        <v>370</v>
      </c>
      <c r="C186" s="130" t="s">
        <v>386</v>
      </c>
      <c r="D186" s="24" t="s">
        <v>508</v>
      </c>
      <c r="E186" s="24" t="s">
        <v>28</v>
      </c>
      <c r="F186" s="29">
        <v>13</v>
      </c>
      <c r="G186" s="31" t="s">
        <v>44</v>
      </c>
      <c r="H186" s="24" t="s">
        <v>508</v>
      </c>
      <c r="I186" s="24" t="s">
        <v>28</v>
      </c>
      <c r="J186" s="120">
        <v>13</v>
      </c>
      <c r="K186" s="31" t="s">
        <v>30</v>
      </c>
      <c r="L186" s="24" t="s">
        <v>508</v>
      </c>
      <c r="M186" s="121" t="s">
        <v>28</v>
      </c>
    </row>
    <row r="187" spans="1:13" ht="13.5" customHeight="1" x14ac:dyDescent="0.3">
      <c r="A187" s="21">
        <v>184</v>
      </c>
      <c r="B187" s="131" t="s">
        <v>388</v>
      </c>
      <c r="C187" s="132" t="s">
        <v>387</v>
      </c>
      <c r="D187" s="23" t="s">
        <v>508</v>
      </c>
      <c r="E187" s="23" t="s">
        <v>28</v>
      </c>
      <c r="F187" s="30">
        <v>13</v>
      </c>
      <c r="G187" s="32" t="s">
        <v>44</v>
      </c>
      <c r="H187" s="23" t="s">
        <v>508</v>
      </c>
      <c r="I187" s="23" t="s">
        <v>28</v>
      </c>
      <c r="J187" s="122" t="s">
        <v>508</v>
      </c>
      <c r="K187" s="32" t="s">
        <v>28</v>
      </c>
      <c r="L187" s="23" t="s">
        <v>508</v>
      </c>
      <c r="M187" s="123" t="s">
        <v>28</v>
      </c>
    </row>
    <row r="188" spans="1:13" ht="13.8" x14ac:dyDescent="0.3">
      <c r="A188" s="21">
        <v>185</v>
      </c>
      <c r="B188" s="129" t="s">
        <v>390</v>
      </c>
      <c r="C188" s="130" t="s">
        <v>389</v>
      </c>
      <c r="D188" s="24" t="s">
        <v>508</v>
      </c>
      <c r="E188" s="24" t="s">
        <v>28</v>
      </c>
      <c r="F188" s="29">
        <v>12</v>
      </c>
      <c r="G188" s="31" t="s">
        <v>64</v>
      </c>
      <c r="H188" s="24" t="s">
        <v>508</v>
      </c>
      <c r="I188" s="24" t="s">
        <v>28</v>
      </c>
      <c r="J188" s="120">
        <v>12</v>
      </c>
      <c r="K188" s="31" t="s">
        <v>44</v>
      </c>
      <c r="L188" s="24" t="s">
        <v>508</v>
      </c>
      <c r="M188" s="121" t="s">
        <v>28</v>
      </c>
    </row>
    <row r="189" spans="1:13" ht="13.5" customHeight="1" x14ac:dyDescent="0.3">
      <c r="A189" s="21">
        <v>186</v>
      </c>
      <c r="B189" s="131" t="s">
        <v>392</v>
      </c>
      <c r="C189" s="132" t="s">
        <v>391</v>
      </c>
      <c r="D189" s="23" t="s">
        <v>508</v>
      </c>
      <c r="E189" s="23" t="s">
        <v>28</v>
      </c>
      <c r="F189" s="30">
        <v>13</v>
      </c>
      <c r="G189" s="32" t="s">
        <v>44</v>
      </c>
      <c r="H189" s="23" t="s">
        <v>508</v>
      </c>
      <c r="I189" s="23" t="s">
        <v>28</v>
      </c>
      <c r="J189" s="122">
        <v>13</v>
      </c>
      <c r="K189" s="32" t="s">
        <v>30</v>
      </c>
      <c r="L189" s="23" t="s">
        <v>508</v>
      </c>
      <c r="M189" s="123" t="s">
        <v>28</v>
      </c>
    </row>
    <row r="190" spans="1:13" ht="13.8" x14ac:dyDescent="0.3">
      <c r="A190" s="21">
        <v>187</v>
      </c>
      <c r="B190" s="129" t="s">
        <v>394</v>
      </c>
      <c r="C190" s="130" t="s">
        <v>393</v>
      </c>
      <c r="D190" s="24" t="s">
        <v>508</v>
      </c>
      <c r="E190" s="24" t="s">
        <v>28</v>
      </c>
      <c r="F190" s="29">
        <v>7</v>
      </c>
      <c r="G190" s="31" t="s">
        <v>47</v>
      </c>
      <c r="H190" s="24">
        <v>8</v>
      </c>
      <c r="I190" s="24" t="s">
        <v>30</v>
      </c>
      <c r="J190" s="120">
        <v>7</v>
      </c>
      <c r="K190" s="31" t="s">
        <v>39</v>
      </c>
      <c r="L190" s="24">
        <v>8</v>
      </c>
      <c r="M190" s="121" t="s">
        <v>116</v>
      </c>
    </row>
    <row r="191" spans="1:13" ht="13.5" customHeight="1" x14ac:dyDescent="0.3">
      <c r="A191" s="21">
        <v>188</v>
      </c>
      <c r="B191" s="131" t="s">
        <v>396</v>
      </c>
      <c r="C191" s="132" t="s">
        <v>395</v>
      </c>
      <c r="D191" s="23" t="s">
        <v>508</v>
      </c>
      <c r="E191" s="23" t="s">
        <v>28</v>
      </c>
      <c r="F191" s="30">
        <v>13</v>
      </c>
      <c r="G191" s="32" t="s">
        <v>44</v>
      </c>
      <c r="H191" s="23" t="s">
        <v>508</v>
      </c>
      <c r="I191" s="23" t="s">
        <v>28</v>
      </c>
      <c r="J191" s="122">
        <v>13</v>
      </c>
      <c r="K191" s="32" t="s">
        <v>30</v>
      </c>
      <c r="L191" s="23" t="s">
        <v>508</v>
      </c>
      <c r="M191" s="123" t="s">
        <v>28</v>
      </c>
    </row>
    <row r="192" spans="1:13" ht="13.8" x14ac:dyDescent="0.3">
      <c r="A192" s="21">
        <v>189</v>
      </c>
      <c r="B192" s="129" t="s">
        <v>263</v>
      </c>
      <c r="C192" s="130" t="s">
        <v>397</v>
      </c>
      <c r="D192" s="24" t="s">
        <v>508</v>
      </c>
      <c r="E192" s="24" t="s">
        <v>28</v>
      </c>
      <c r="F192" s="29">
        <v>7</v>
      </c>
      <c r="G192" s="31" t="s">
        <v>33</v>
      </c>
      <c r="H192" s="24" t="s">
        <v>508</v>
      </c>
      <c r="I192" s="24" t="s">
        <v>28</v>
      </c>
      <c r="J192" s="120">
        <v>7</v>
      </c>
      <c r="K192" s="31" t="s">
        <v>64</v>
      </c>
      <c r="L192" s="24" t="s">
        <v>508</v>
      </c>
      <c r="M192" s="121" t="s">
        <v>28</v>
      </c>
    </row>
    <row r="193" spans="1:13" ht="13.5" customHeight="1" x14ac:dyDescent="0.3">
      <c r="A193" s="21">
        <v>190</v>
      </c>
      <c r="B193" s="131" t="s">
        <v>399</v>
      </c>
      <c r="C193" s="132" t="s">
        <v>398</v>
      </c>
      <c r="D193" s="23" t="s">
        <v>508</v>
      </c>
      <c r="E193" s="23" t="s">
        <v>28</v>
      </c>
      <c r="F193" s="30">
        <v>13</v>
      </c>
      <c r="G193" s="32" t="s">
        <v>44</v>
      </c>
      <c r="H193" s="23" t="s">
        <v>508</v>
      </c>
      <c r="I193" s="23" t="s">
        <v>28</v>
      </c>
      <c r="J193" s="122">
        <v>13</v>
      </c>
      <c r="K193" s="32" t="s">
        <v>30</v>
      </c>
      <c r="L193" s="23" t="s">
        <v>508</v>
      </c>
      <c r="M193" s="123" t="s">
        <v>28</v>
      </c>
    </row>
    <row r="194" spans="1:13" ht="13.8" x14ac:dyDescent="0.3">
      <c r="A194" s="21">
        <v>191</v>
      </c>
      <c r="B194" s="129" t="s">
        <v>401</v>
      </c>
      <c r="C194" s="130" t="s">
        <v>400</v>
      </c>
      <c r="D194" s="24" t="s">
        <v>508</v>
      </c>
      <c r="E194" s="24" t="s">
        <v>28</v>
      </c>
      <c r="F194" s="29">
        <v>13</v>
      </c>
      <c r="G194" s="31" t="s">
        <v>44</v>
      </c>
      <c r="H194" s="24" t="s">
        <v>508</v>
      </c>
      <c r="I194" s="24" t="s">
        <v>28</v>
      </c>
      <c r="J194" s="120">
        <v>13</v>
      </c>
      <c r="K194" s="31" t="s">
        <v>30</v>
      </c>
      <c r="L194" s="24" t="s">
        <v>508</v>
      </c>
      <c r="M194" s="121" t="s">
        <v>28</v>
      </c>
    </row>
    <row r="195" spans="1:13" ht="13.5" customHeight="1" x14ac:dyDescent="0.3">
      <c r="A195" s="21">
        <v>192</v>
      </c>
      <c r="B195" s="131" t="s">
        <v>403</v>
      </c>
      <c r="C195" s="132" t="s">
        <v>402</v>
      </c>
      <c r="D195" s="23">
        <v>11</v>
      </c>
      <c r="E195" s="23" t="s">
        <v>39</v>
      </c>
      <c r="F195" s="30">
        <v>11</v>
      </c>
      <c r="G195" s="32" t="s">
        <v>33</v>
      </c>
      <c r="H195" s="23" t="s">
        <v>508</v>
      </c>
      <c r="I195" s="23" t="s">
        <v>28</v>
      </c>
      <c r="J195" s="122">
        <v>11</v>
      </c>
      <c r="K195" s="32" t="s">
        <v>64</v>
      </c>
      <c r="L195" s="23" t="s">
        <v>508</v>
      </c>
      <c r="M195" s="123" t="s">
        <v>28</v>
      </c>
    </row>
    <row r="196" spans="1:13" ht="13.8" x14ac:dyDescent="0.3">
      <c r="A196" s="21">
        <v>193</v>
      </c>
      <c r="B196" s="129" t="s">
        <v>405</v>
      </c>
      <c r="C196" s="130" t="s">
        <v>404</v>
      </c>
      <c r="D196" s="24">
        <v>3</v>
      </c>
      <c r="E196" s="24" t="s">
        <v>51</v>
      </c>
      <c r="F196" s="29">
        <v>3</v>
      </c>
      <c r="G196" s="31" t="s">
        <v>47</v>
      </c>
      <c r="H196" s="24">
        <v>3</v>
      </c>
      <c r="I196" s="24" t="s">
        <v>170</v>
      </c>
      <c r="J196" s="120">
        <v>3</v>
      </c>
      <c r="K196" s="31" t="s">
        <v>39</v>
      </c>
      <c r="L196" s="24">
        <v>3</v>
      </c>
      <c r="M196" s="121">
        <v>4</v>
      </c>
    </row>
    <row r="197" spans="1:13" ht="13.5" customHeight="1" x14ac:dyDescent="0.3">
      <c r="A197" s="21">
        <v>194</v>
      </c>
      <c r="B197" s="131" t="s">
        <v>407</v>
      </c>
      <c r="C197" s="132" t="s">
        <v>406</v>
      </c>
      <c r="D197" s="23">
        <v>5</v>
      </c>
      <c r="E197" s="23" t="s">
        <v>51</v>
      </c>
      <c r="F197" s="30">
        <v>5</v>
      </c>
      <c r="G197" s="32" t="s">
        <v>47</v>
      </c>
      <c r="H197" s="23">
        <v>6</v>
      </c>
      <c r="I197" s="23" t="s">
        <v>53</v>
      </c>
      <c r="J197" s="122">
        <v>5</v>
      </c>
      <c r="K197" s="32" t="s">
        <v>39</v>
      </c>
      <c r="L197" s="23">
        <v>6</v>
      </c>
      <c r="M197" s="123" t="s">
        <v>52</v>
      </c>
    </row>
    <row r="198" spans="1:13" ht="13.8" x14ac:dyDescent="0.3">
      <c r="A198" s="21">
        <v>195</v>
      </c>
      <c r="B198" s="129" t="s">
        <v>528</v>
      </c>
      <c r="C198" s="130" t="s">
        <v>536</v>
      </c>
      <c r="D198" s="24" t="s">
        <v>508</v>
      </c>
      <c r="E198" s="24" t="s">
        <v>28</v>
      </c>
      <c r="F198" s="29">
        <v>13</v>
      </c>
      <c r="G198" s="31" t="s">
        <v>29</v>
      </c>
      <c r="H198" s="24" t="s">
        <v>508</v>
      </c>
      <c r="I198" s="24" t="s">
        <v>28</v>
      </c>
      <c r="J198" s="120" t="s">
        <v>508</v>
      </c>
      <c r="K198" s="31" t="s">
        <v>28</v>
      </c>
      <c r="L198" s="24" t="s">
        <v>508</v>
      </c>
      <c r="M198" s="121" t="s">
        <v>28</v>
      </c>
    </row>
    <row r="199" spans="1:13" ht="13.5" customHeight="1" x14ac:dyDescent="0.3">
      <c r="A199" s="21">
        <v>196</v>
      </c>
      <c r="B199" s="131" t="s">
        <v>409</v>
      </c>
      <c r="C199" s="132" t="s">
        <v>408</v>
      </c>
      <c r="D199" s="23" t="s">
        <v>508</v>
      </c>
      <c r="E199" s="23" t="s">
        <v>28</v>
      </c>
      <c r="F199" s="30">
        <v>12</v>
      </c>
      <c r="G199" s="32" t="s">
        <v>64</v>
      </c>
      <c r="H199" s="23" t="s">
        <v>508</v>
      </c>
      <c r="I199" s="23" t="s">
        <v>28</v>
      </c>
      <c r="J199" s="122">
        <v>12</v>
      </c>
      <c r="K199" s="32" t="s">
        <v>44</v>
      </c>
      <c r="L199" s="23" t="s">
        <v>508</v>
      </c>
      <c r="M199" s="123" t="s">
        <v>28</v>
      </c>
    </row>
    <row r="200" spans="1:13" ht="13.8" x14ac:dyDescent="0.3">
      <c r="A200" s="21">
        <v>197</v>
      </c>
      <c r="B200" s="129" t="s">
        <v>522</v>
      </c>
      <c r="C200" s="130" t="s">
        <v>410</v>
      </c>
      <c r="D200" s="24" t="s">
        <v>508</v>
      </c>
      <c r="E200" s="24" t="s">
        <v>28</v>
      </c>
      <c r="F200" s="29">
        <v>12</v>
      </c>
      <c r="G200" s="31" t="s">
        <v>64</v>
      </c>
      <c r="H200" s="24" t="s">
        <v>508</v>
      </c>
      <c r="I200" s="24" t="s">
        <v>28</v>
      </c>
      <c r="J200" s="120">
        <v>12</v>
      </c>
      <c r="K200" s="31" t="s">
        <v>44</v>
      </c>
      <c r="L200" s="24" t="s">
        <v>508</v>
      </c>
      <c r="M200" s="121" t="s">
        <v>28</v>
      </c>
    </row>
    <row r="201" spans="1:13" ht="13.5" customHeight="1" x14ac:dyDescent="0.3">
      <c r="A201" s="21">
        <v>198</v>
      </c>
      <c r="B201" s="131" t="s">
        <v>338</v>
      </c>
      <c r="C201" s="132" t="s">
        <v>411</v>
      </c>
      <c r="D201" s="23" t="s">
        <v>508</v>
      </c>
      <c r="E201" s="23" t="s">
        <v>28</v>
      </c>
      <c r="F201" s="30">
        <v>12</v>
      </c>
      <c r="G201" s="32" t="s">
        <v>64</v>
      </c>
      <c r="H201" s="23" t="s">
        <v>508</v>
      </c>
      <c r="I201" s="23" t="s">
        <v>28</v>
      </c>
      <c r="J201" s="122">
        <v>12</v>
      </c>
      <c r="K201" s="32" t="s">
        <v>44</v>
      </c>
      <c r="L201" s="23" t="s">
        <v>508</v>
      </c>
      <c r="M201" s="123" t="s">
        <v>28</v>
      </c>
    </row>
    <row r="202" spans="1:13" ht="13.8" x14ac:dyDescent="0.3">
      <c r="A202" s="21">
        <v>199</v>
      </c>
      <c r="B202" s="129" t="s">
        <v>413</v>
      </c>
      <c r="C202" s="130" t="s">
        <v>412</v>
      </c>
      <c r="D202" s="24" t="s">
        <v>508</v>
      </c>
      <c r="E202" s="24" t="s">
        <v>28</v>
      </c>
      <c r="F202" s="29">
        <v>12</v>
      </c>
      <c r="G202" s="31" t="s">
        <v>64</v>
      </c>
      <c r="H202" s="24" t="s">
        <v>508</v>
      </c>
      <c r="I202" s="24" t="s">
        <v>28</v>
      </c>
      <c r="J202" s="120">
        <v>12</v>
      </c>
      <c r="K202" s="31" t="s">
        <v>44</v>
      </c>
      <c r="L202" s="24" t="s">
        <v>508</v>
      </c>
      <c r="M202" s="121" t="s">
        <v>28</v>
      </c>
    </row>
    <row r="203" spans="1:13" ht="13.5" customHeight="1" x14ac:dyDescent="0.3">
      <c r="A203" s="21">
        <v>200</v>
      </c>
      <c r="B203" s="131" t="s">
        <v>519</v>
      </c>
      <c r="C203" s="132" t="s">
        <v>414</v>
      </c>
      <c r="D203" s="23" t="s">
        <v>508</v>
      </c>
      <c r="E203" s="23" t="s">
        <v>28</v>
      </c>
      <c r="F203" s="30">
        <v>12</v>
      </c>
      <c r="G203" s="32" t="s">
        <v>64</v>
      </c>
      <c r="H203" s="23" t="s">
        <v>508</v>
      </c>
      <c r="I203" s="23" t="s">
        <v>28</v>
      </c>
      <c r="J203" s="122">
        <v>12</v>
      </c>
      <c r="K203" s="32" t="s">
        <v>44</v>
      </c>
      <c r="L203" s="23" t="s">
        <v>508</v>
      </c>
      <c r="M203" s="123" t="s">
        <v>28</v>
      </c>
    </row>
    <row r="204" spans="1:13" ht="13.8" x14ac:dyDescent="0.3">
      <c r="A204" s="21">
        <v>201</v>
      </c>
      <c r="B204" s="129" t="s">
        <v>413</v>
      </c>
      <c r="C204" s="130" t="s">
        <v>415</v>
      </c>
      <c r="D204" s="24" t="s">
        <v>508</v>
      </c>
      <c r="E204" s="24" t="s">
        <v>28</v>
      </c>
      <c r="F204" s="29">
        <v>12</v>
      </c>
      <c r="G204" s="31" t="s">
        <v>64</v>
      </c>
      <c r="H204" s="24" t="s">
        <v>508</v>
      </c>
      <c r="I204" s="24" t="s">
        <v>28</v>
      </c>
      <c r="J204" s="120">
        <v>12</v>
      </c>
      <c r="K204" s="31" t="s">
        <v>44</v>
      </c>
      <c r="L204" s="24" t="s">
        <v>508</v>
      </c>
      <c r="M204" s="121" t="s">
        <v>28</v>
      </c>
    </row>
    <row r="205" spans="1:13" ht="13.5" customHeight="1" x14ac:dyDescent="0.3">
      <c r="A205" s="21">
        <v>202</v>
      </c>
      <c r="B205" s="131" t="s">
        <v>338</v>
      </c>
      <c r="C205" s="132" t="s">
        <v>416</v>
      </c>
      <c r="D205" s="23" t="s">
        <v>508</v>
      </c>
      <c r="E205" s="23" t="s">
        <v>28</v>
      </c>
      <c r="F205" s="30">
        <v>12</v>
      </c>
      <c r="G205" s="32" t="s">
        <v>64</v>
      </c>
      <c r="H205" s="23" t="s">
        <v>508</v>
      </c>
      <c r="I205" s="23" t="s">
        <v>28</v>
      </c>
      <c r="J205" s="122">
        <v>12</v>
      </c>
      <c r="K205" s="32" t="s">
        <v>44</v>
      </c>
      <c r="L205" s="23" t="s">
        <v>508</v>
      </c>
      <c r="M205" s="123" t="s">
        <v>28</v>
      </c>
    </row>
    <row r="206" spans="1:13" ht="13.8" x14ac:dyDescent="0.3">
      <c r="A206" s="21">
        <v>203</v>
      </c>
      <c r="B206" s="129" t="s">
        <v>418</v>
      </c>
      <c r="C206" s="130" t="s">
        <v>417</v>
      </c>
      <c r="D206" s="24" t="s">
        <v>508</v>
      </c>
      <c r="E206" s="24" t="s">
        <v>28</v>
      </c>
      <c r="F206" s="29">
        <v>12</v>
      </c>
      <c r="G206" s="31" t="s">
        <v>64</v>
      </c>
      <c r="H206" s="24" t="s">
        <v>508</v>
      </c>
      <c r="I206" s="24" t="s">
        <v>28</v>
      </c>
      <c r="J206" s="120">
        <v>12</v>
      </c>
      <c r="K206" s="31" t="s">
        <v>44</v>
      </c>
      <c r="L206" s="24" t="s">
        <v>508</v>
      </c>
      <c r="M206" s="121" t="s">
        <v>28</v>
      </c>
    </row>
    <row r="207" spans="1:13" ht="13.5" customHeight="1" x14ac:dyDescent="0.3">
      <c r="A207" s="21">
        <v>204</v>
      </c>
      <c r="B207" s="131" t="s">
        <v>523</v>
      </c>
      <c r="C207" s="132" t="s">
        <v>419</v>
      </c>
      <c r="D207" s="23" t="s">
        <v>508</v>
      </c>
      <c r="E207" s="23" t="s">
        <v>28</v>
      </c>
      <c r="F207" s="30">
        <v>12</v>
      </c>
      <c r="G207" s="32" t="s">
        <v>64</v>
      </c>
      <c r="H207" s="23" t="s">
        <v>508</v>
      </c>
      <c r="I207" s="23" t="s">
        <v>28</v>
      </c>
      <c r="J207" s="122">
        <v>12</v>
      </c>
      <c r="K207" s="32" t="s">
        <v>44</v>
      </c>
      <c r="L207" s="23" t="s">
        <v>508</v>
      </c>
      <c r="M207" s="123" t="s">
        <v>28</v>
      </c>
    </row>
    <row r="208" spans="1:13" ht="13.8" x14ac:dyDescent="0.3">
      <c r="A208" s="21">
        <v>205</v>
      </c>
      <c r="B208" s="129" t="s">
        <v>523</v>
      </c>
      <c r="C208" s="130" t="s">
        <v>420</v>
      </c>
      <c r="D208" s="24" t="s">
        <v>508</v>
      </c>
      <c r="E208" s="24" t="s">
        <v>28</v>
      </c>
      <c r="F208" s="29">
        <v>12</v>
      </c>
      <c r="G208" s="31" t="s">
        <v>64</v>
      </c>
      <c r="H208" s="24" t="s">
        <v>508</v>
      </c>
      <c r="I208" s="24" t="s">
        <v>28</v>
      </c>
      <c r="J208" s="120">
        <v>12</v>
      </c>
      <c r="K208" s="31" t="s">
        <v>44</v>
      </c>
      <c r="L208" s="24" t="s">
        <v>508</v>
      </c>
      <c r="M208" s="121" t="s">
        <v>28</v>
      </c>
    </row>
    <row r="209" spans="1:13" ht="13.5" customHeight="1" x14ac:dyDescent="0.3">
      <c r="A209" s="21">
        <v>206</v>
      </c>
      <c r="B209" s="131" t="s">
        <v>526</v>
      </c>
      <c r="C209" s="132" t="s">
        <v>532</v>
      </c>
      <c r="D209" s="23" t="s">
        <v>508</v>
      </c>
      <c r="E209" s="23" t="s">
        <v>28</v>
      </c>
      <c r="F209" s="30">
        <v>13</v>
      </c>
      <c r="G209" s="32" t="s">
        <v>29</v>
      </c>
      <c r="H209" s="23" t="s">
        <v>508</v>
      </c>
      <c r="I209" s="23" t="s">
        <v>28</v>
      </c>
      <c r="J209" s="122" t="s">
        <v>508</v>
      </c>
      <c r="K209" s="32" t="s">
        <v>28</v>
      </c>
      <c r="L209" s="23" t="s">
        <v>508</v>
      </c>
      <c r="M209" s="123" t="s">
        <v>28</v>
      </c>
    </row>
    <row r="210" spans="1:13" ht="13.8" x14ac:dyDescent="0.3">
      <c r="A210" s="21">
        <v>207</v>
      </c>
      <c r="B210" s="129" t="s">
        <v>413</v>
      </c>
      <c r="C210" s="130" t="s">
        <v>421</v>
      </c>
      <c r="D210" s="24" t="s">
        <v>508</v>
      </c>
      <c r="E210" s="24" t="s">
        <v>28</v>
      </c>
      <c r="F210" s="29">
        <v>12</v>
      </c>
      <c r="G210" s="31" t="s">
        <v>64</v>
      </c>
      <c r="H210" s="24" t="s">
        <v>508</v>
      </c>
      <c r="I210" s="24" t="s">
        <v>28</v>
      </c>
      <c r="J210" s="120">
        <v>12</v>
      </c>
      <c r="K210" s="31" t="s">
        <v>44</v>
      </c>
      <c r="L210" s="24" t="s">
        <v>508</v>
      </c>
      <c r="M210" s="121" t="s">
        <v>28</v>
      </c>
    </row>
    <row r="211" spans="1:13" ht="13.5" customHeight="1" x14ac:dyDescent="0.3">
      <c r="A211" s="21">
        <v>208</v>
      </c>
      <c r="B211" s="131" t="s">
        <v>423</v>
      </c>
      <c r="C211" s="132" t="s">
        <v>422</v>
      </c>
      <c r="D211" s="23" t="s">
        <v>508</v>
      </c>
      <c r="E211" s="23" t="s">
        <v>28</v>
      </c>
      <c r="F211" s="30">
        <v>12</v>
      </c>
      <c r="G211" s="32" t="s">
        <v>64</v>
      </c>
      <c r="H211" s="23" t="s">
        <v>508</v>
      </c>
      <c r="I211" s="23" t="s">
        <v>28</v>
      </c>
      <c r="J211" s="122">
        <v>12</v>
      </c>
      <c r="K211" s="32" t="s">
        <v>44</v>
      </c>
      <c r="L211" s="23" t="s">
        <v>508</v>
      </c>
      <c r="M211" s="123" t="s">
        <v>28</v>
      </c>
    </row>
    <row r="212" spans="1:13" ht="13.8" x14ac:dyDescent="0.3">
      <c r="A212" s="21">
        <v>209</v>
      </c>
      <c r="B212" s="129" t="s">
        <v>425</v>
      </c>
      <c r="C212" s="130" t="s">
        <v>424</v>
      </c>
      <c r="D212" s="24">
        <v>8</v>
      </c>
      <c r="E212" s="24" t="s">
        <v>47</v>
      </c>
      <c r="F212" s="29">
        <v>8</v>
      </c>
      <c r="G212" s="31" t="s">
        <v>33</v>
      </c>
      <c r="H212" s="24" t="s">
        <v>508</v>
      </c>
      <c r="I212" s="24" t="s">
        <v>28</v>
      </c>
      <c r="J212" s="120">
        <v>8</v>
      </c>
      <c r="K212" s="31" t="s">
        <v>64</v>
      </c>
      <c r="L212" s="24" t="s">
        <v>508</v>
      </c>
      <c r="M212" s="121" t="s">
        <v>28</v>
      </c>
    </row>
    <row r="213" spans="1:13" ht="13.5" customHeight="1" x14ac:dyDescent="0.3">
      <c r="A213" s="21">
        <v>210</v>
      </c>
      <c r="B213" s="131" t="s">
        <v>527</v>
      </c>
      <c r="C213" s="132" t="s">
        <v>535</v>
      </c>
      <c r="D213" s="23" t="s">
        <v>508</v>
      </c>
      <c r="E213" s="23" t="s">
        <v>28</v>
      </c>
      <c r="F213" s="30">
        <v>13</v>
      </c>
      <c r="G213" s="32" t="s">
        <v>29</v>
      </c>
      <c r="H213" s="23" t="s">
        <v>508</v>
      </c>
      <c r="I213" s="23" t="s">
        <v>28</v>
      </c>
      <c r="J213" s="122" t="s">
        <v>508</v>
      </c>
      <c r="K213" s="32" t="s">
        <v>28</v>
      </c>
      <c r="L213" s="23" t="s">
        <v>508</v>
      </c>
      <c r="M213" s="123" t="s">
        <v>28</v>
      </c>
    </row>
    <row r="214" spans="1:13" ht="13.8" x14ac:dyDescent="0.3">
      <c r="A214" s="21">
        <v>211</v>
      </c>
      <c r="B214" s="129" t="s">
        <v>427</v>
      </c>
      <c r="C214" s="130" t="s">
        <v>426</v>
      </c>
      <c r="D214" s="24" t="s">
        <v>508</v>
      </c>
      <c r="E214" s="24" t="s">
        <v>28</v>
      </c>
      <c r="F214" s="29">
        <v>12</v>
      </c>
      <c r="G214" s="31" t="s">
        <v>64</v>
      </c>
      <c r="H214" s="24" t="s">
        <v>508</v>
      </c>
      <c r="I214" s="24" t="s">
        <v>28</v>
      </c>
      <c r="J214" s="120">
        <v>12</v>
      </c>
      <c r="K214" s="31" t="s">
        <v>44</v>
      </c>
      <c r="L214" s="24" t="s">
        <v>508</v>
      </c>
      <c r="M214" s="121" t="s">
        <v>28</v>
      </c>
    </row>
    <row r="215" spans="1:13" ht="13.5" customHeight="1" x14ac:dyDescent="0.3">
      <c r="A215" s="21">
        <v>212</v>
      </c>
      <c r="B215" s="131" t="s">
        <v>429</v>
      </c>
      <c r="C215" s="132" t="s">
        <v>428</v>
      </c>
      <c r="D215" s="23" t="s">
        <v>508</v>
      </c>
      <c r="E215" s="23" t="s">
        <v>28</v>
      </c>
      <c r="F215" s="30">
        <v>12</v>
      </c>
      <c r="G215" s="32" t="s">
        <v>64</v>
      </c>
      <c r="H215" s="23" t="s">
        <v>508</v>
      </c>
      <c r="I215" s="23" t="s">
        <v>28</v>
      </c>
      <c r="J215" s="122">
        <v>12</v>
      </c>
      <c r="K215" s="32" t="s">
        <v>44</v>
      </c>
      <c r="L215" s="23" t="s">
        <v>508</v>
      </c>
      <c r="M215" s="123" t="s">
        <v>28</v>
      </c>
    </row>
    <row r="216" spans="1:13" ht="13.8" x14ac:dyDescent="0.3">
      <c r="A216" s="21">
        <v>213</v>
      </c>
      <c r="B216" s="129" t="s">
        <v>430</v>
      </c>
      <c r="C216" s="130" t="s">
        <v>530</v>
      </c>
      <c r="D216" s="24" t="s">
        <v>508</v>
      </c>
      <c r="E216" s="24" t="s">
        <v>28</v>
      </c>
      <c r="F216" s="29">
        <v>11</v>
      </c>
      <c r="G216" s="31" t="s">
        <v>33</v>
      </c>
      <c r="H216" s="24" t="s">
        <v>508</v>
      </c>
      <c r="I216" s="24" t="s">
        <v>28</v>
      </c>
      <c r="J216" s="120" t="s">
        <v>508</v>
      </c>
      <c r="K216" s="31" t="s">
        <v>28</v>
      </c>
      <c r="L216" s="24" t="s">
        <v>508</v>
      </c>
      <c r="M216" s="121" t="s">
        <v>28</v>
      </c>
    </row>
    <row r="217" spans="1:13" ht="13.5" customHeight="1" x14ac:dyDescent="0.3">
      <c r="A217" s="21">
        <v>214</v>
      </c>
      <c r="B217" s="131" t="s">
        <v>50</v>
      </c>
      <c r="C217" s="132" t="s">
        <v>431</v>
      </c>
      <c r="D217" s="23">
        <v>4</v>
      </c>
      <c r="E217" s="23">
        <v>1</v>
      </c>
      <c r="F217" s="30">
        <v>4</v>
      </c>
      <c r="G217" s="32" t="s">
        <v>47</v>
      </c>
      <c r="H217" s="23">
        <v>6</v>
      </c>
      <c r="I217" s="23" t="s">
        <v>64</v>
      </c>
      <c r="J217" s="122">
        <v>4</v>
      </c>
      <c r="K217" s="32" t="s">
        <v>39</v>
      </c>
      <c r="L217" s="23">
        <v>6</v>
      </c>
      <c r="M217" s="123" t="s">
        <v>44</v>
      </c>
    </row>
    <row r="218" spans="1:13" ht="13.8" x14ac:dyDescent="0.3">
      <c r="A218" s="21">
        <v>215</v>
      </c>
      <c r="B218" s="129" t="s">
        <v>432</v>
      </c>
      <c r="C218" s="130" t="s">
        <v>433</v>
      </c>
      <c r="D218" s="24">
        <v>7</v>
      </c>
      <c r="E218" s="24" t="s">
        <v>51</v>
      </c>
      <c r="F218" s="29">
        <v>7</v>
      </c>
      <c r="G218" s="31" t="s">
        <v>47</v>
      </c>
      <c r="H218" s="24">
        <v>8</v>
      </c>
      <c r="I218" s="24" t="s">
        <v>53</v>
      </c>
      <c r="J218" s="120">
        <v>7</v>
      </c>
      <c r="K218" s="31" t="s">
        <v>39</v>
      </c>
      <c r="L218" s="24">
        <v>8</v>
      </c>
      <c r="M218" s="121" t="s">
        <v>52</v>
      </c>
    </row>
    <row r="219" spans="1:13" ht="13.5" customHeight="1" x14ac:dyDescent="0.3">
      <c r="A219" s="21">
        <v>216</v>
      </c>
      <c r="B219" s="131" t="s">
        <v>435</v>
      </c>
      <c r="C219" s="132" t="s">
        <v>434</v>
      </c>
      <c r="D219" s="23">
        <v>5</v>
      </c>
      <c r="E219" s="23" t="s">
        <v>51</v>
      </c>
      <c r="F219" s="30">
        <v>5</v>
      </c>
      <c r="G219" s="32" t="s">
        <v>47</v>
      </c>
      <c r="H219" s="23">
        <v>6</v>
      </c>
      <c r="I219" s="23" t="s">
        <v>64</v>
      </c>
      <c r="J219" s="122">
        <v>5</v>
      </c>
      <c r="K219" s="32" t="s">
        <v>39</v>
      </c>
      <c r="L219" s="23">
        <v>6</v>
      </c>
      <c r="M219" s="123" t="s">
        <v>44</v>
      </c>
    </row>
    <row r="220" spans="1:13" ht="13.8" x14ac:dyDescent="0.3">
      <c r="A220" s="21">
        <v>217</v>
      </c>
      <c r="B220" s="129" t="s">
        <v>437</v>
      </c>
      <c r="C220" s="130" t="s">
        <v>436</v>
      </c>
      <c r="D220" s="24" t="s">
        <v>508</v>
      </c>
      <c r="E220" s="24" t="s">
        <v>28</v>
      </c>
      <c r="F220" s="29">
        <v>10</v>
      </c>
      <c r="G220" s="31" t="s">
        <v>44</v>
      </c>
      <c r="H220" s="24" t="s">
        <v>508</v>
      </c>
      <c r="I220" s="24" t="s">
        <v>28</v>
      </c>
      <c r="J220" s="120" t="s">
        <v>508</v>
      </c>
      <c r="K220" s="31" t="s">
        <v>28</v>
      </c>
      <c r="L220" s="24" t="s">
        <v>508</v>
      </c>
      <c r="M220" s="121" t="s">
        <v>28</v>
      </c>
    </row>
    <row r="221" spans="1:13" ht="13.5" customHeight="1" x14ac:dyDescent="0.3">
      <c r="A221" s="21">
        <v>218</v>
      </c>
      <c r="B221" s="131" t="s">
        <v>368</v>
      </c>
      <c r="C221" s="132" t="s">
        <v>438</v>
      </c>
      <c r="D221" s="23" t="s">
        <v>508</v>
      </c>
      <c r="E221" s="23" t="s">
        <v>28</v>
      </c>
      <c r="F221" s="30">
        <v>13</v>
      </c>
      <c r="G221" s="32" t="s">
        <v>44</v>
      </c>
      <c r="H221" s="23" t="s">
        <v>508</v>
      </c>
      <c r="I221" s="23" t="s">
        <v>28</v>
      </c>
      <c r="J221" s="122">
        <v>13</v>
      </c>
      <c r="K221" s="32" t="s">
        <v>30</v>
      </c>
      <c r="L221" s="23" t="s">
        <v>508</v>
      </c>
      <c r="M221" s="123" t="s">
        <v>28</v>
      </c>
    </row>
    <row r="222" spans="1:13" ht="13.8" x14ac:dyDescent="0.3">
      <c r="A222" s="21">
        <v>219</v>
      </c>
      <c r="B222" s="129" t="s">
        <v>440</v>
      </c>
      <c r="C222" s="130" t="s">
        <v>439</v>
      </c>
      <c r="D222" s="24">
        <v>11</v>
      </c>
      <c r="E222" s="24" t="s">
        <v>39</v>
      </c>
      <c r="F222" s="29">
        <v>11</v>
      </c>
      <c r="G222" s="31" t="s">
        <v>33</v>
      </c>
      <c r="H222" s="24" t="s">
        <v>508</v>
      </c>
      <c r="I222" s="24" t="s">
        <v>28</v>
      </c>
      <c r="J222" s="120">
        <v>11</v>
      </c>
      <c r="K222" s="31" t="s">
        <v>64</v>
      </c>
      <c r="L222" s="24" t="s">
        <v>508</v>
      </c>
      <c r="M222" s="121" t="s">
        <v>28</v>
      </c>
    </row>
    <row r="223" spans="1:13" ht="13.5" customHeight="1" x14ac:dyDescent="0.3">
      <c r="A223" s="21">
        <v>220</v>
      </c>
      <c r="B223" s="131" t="s">
        <v>442</v>
      </c>
      <c r="C223" s="132" t="s">
        <v>441</v>
      </c>
      <c r="D223" s="23" t="s">
        <v>508</v>
      </c>
      <c r="E223" s="23" t="s">
        <v>28</v>
      </c>
      <c r="F223" s="30">
        <v>11</v>
      </c>
      <c r="G223" s="32" t="s">
        <v>33</v>
      </c>
      <c r="H223" s="23" t="s">
        <v>508</v>
      </c>
      <c r="I223" s="23" t="s">
        <v>28</v>
      </c>
      <c r="J223" s="122">
        <v>11</v>
      </c>
      <c r="K223" s="32" t="s">
        <v>64</v>
      </c>
      <c r="L223" s="23" t="s">
        <v>508</v>
      </c>
      <c r="M223" s="123" t="s">
        <v>28</v>
      </c>
    </row>
    <row r="224" spans="1:13" ht="13.8" x14ac:dyDescent="0.3">
      <c r="A224" s="21">
        <v>221</v>
      </c>
      <c r="B224" s="129" t="s">
        <v>444</v>
      </c>
      <c r="C224" s="130" t="s">
        <v>443</v>
      </c>
      <c r="D224" s="24" t="s">
        <v>508</v>
      </c>
      <c r="E224" s="24" t="s">
        <v>28</v>
      </c>
      <c r="F224" s="29">
        <v>13</v>
      </c>
      <c r="G224" s="31" t="s">
        <v>44</v>
      </c>
      <c r="H224" s="24" t="s">
        <v>508</v>
      </c>
      <c r="I224" s="24" t="s">
        <v>28</v>
      </c>
      <c r="J224" s="120">
        <v>13</v>
      </c>
      <c r="K224" s="31" t="s">
        <v>30</v>
      </c>
      <c r="L224" s="24" t="s">
        <v>508</v>
      </c>
      <c r="M224" s="121" t="s">
        <v>28</v>
      </c>
    </row>
    <row r="225" spans="1:13" ht="13.5" customHeight="1" x14ac:dyDescent="0.3">
      <c r="A225" s="21">
        <v>222</v>
      </c>
      <c r="B225" s="131" t="s">
        <v>446</v>
      </c>
      <c r="C225" s="132" t="s">
        <v>445</v>
      </c>
      <c r="D225" s="23" t="s">
        <v>508</v>
      </c>
      <c r="E225" s="23" t="s">
        <v>28</v>
      </c>
      <c r="F225" s="30">
        <v>13</v>
      </c>
      <c r="G225" s="32" t="s">
        <v>44</v>
      </c>
      <c r="H225" s="23" t="s">
        <v>508</v>
      </c>
      <c r="I225" s="23" t="s">
        <v>28</v>
      </c>
      <c r="J225" s="122" t="s">
        <v>508</v>
      </c>
      <c r="K225" s="32" t="s">
        <v>28</v>
      </c>
      <c r="L225" s="23" t="s">
        <v>508</v>
      </c>
      <c r="M225" s="123" t="s">
        <v>28</v>
      </c>
    </row>
    <row r="226" spans="1:13" ht="13.8" x14ac:dyDescent="0.3">
      <c r="A226" s="21">
        <v>223</v>
      </c>
      <c r="B226" s="129" t="s">
        <v>370</v>
      </c>
      <c r="C226" s="130" t="s">
        <v>447</v>
      </c>
      <c r="D226" s="24" t="s">
        <v>508</v>
      </c>
      <c r="E226" s="24" t="s">
        <v>28</v>
      </c>
      <c r="F226" s="29">
        <v>13</v>
      </c>
      <c r="G226" s="31" t="s">
        <v>44</v>
      </c>
      <c r="H226" s="24" t="s">
        <v>508</v>
      </c>
      <c r="I226" s="24" t="s">
        <v>28</v>
      </c>
      <c r="J226" s="120">
        <v>13</v>
      </c>
      <c r="K226" s="31" t="s">
        <v>30</v>
      </c>
      <c r="L226" s="24" t="s">
        <v>508</v>
      </c>
      <c r="M226" s="121" t="s">
        <v>28</v>
      </c>
    </row>
    <row r="227" spans="1:13" ht="13.5" customHeight="1" x14ac:dyDescent="0.3">
      <c r="A227" s="21">
        <v>224</v>
      </c>
      <c r="B227" s="131" t="s">
        <v>449</v>
      </c>
      <c r="C227" s="132" t="s">
        <v>448</v>
      </c>
      <c r="D227" s="23" t="s">
        <v>508</v>
      </c>
      <c r="E227" s="23" t="s">
        <v>28</v>
      </c>
      <c r="F227" s="30">
        <v>13</v>
      </c>
      <c r="G227" s="32" t="s">
        <v>44</v>
      </c>
      <c r="H227" s="23" t="s">
        <v>508</v>
      </c>
      <c r="I227" s="23" t="s">
        <v>28</v>
      </c>
      <c r="J227" s="122">
        <v>13</v>
      </c>
      <c r="K227" s="32" t="s">
        <v>30</v>
      </c>
      <c r="L227" s="23" t="s">
        <v>508</v>
      </c>
      <c r="M227" s="123" t="s">
        <v>28</v>
      </c>
    </row>
    <row r="228" spans="1:13" ht="13.8" x14ac:dyDescent="0.3">
      <c r="A228" s="21">
        <v>225</v>
      </c>
      <c r="B228" s="129" t="s">
        <v>451</v>
      </c>
      <c r="C228" s="130" t="s">
        <v>450</v>
      </c>
      <c r="D228" s="24" t="s">
        <v>508</v>
      </c>
      <c r="E228" s="24" t="s">
        <v>28</v>
      </c>
      <c r="F228" s="29">
        <v>13</v>
      </c>
      <c r="G228" s="31" t="s">
        <v>44</v>
      </c>
      <c r="H228" s="24" t="s">
        <v>508</v>
      </c>
      <c r="I228" s="24" t="s">
        <v>28</v>
      </c>
      <c r="J228" s="120" t="s">
        <v>508</v>
      </c>
      <c r="K228" s="31" t="s">
        <v>28</v>
      </c>
      <c r="L228" s="24" t="s">
        <v>508</v>
      </c>
      <c r="M228" s="121" t="s">
        <v>28</v>
      </c>
    </row>
    <row r="229" spans="1:13" ht="13.5" customHeight="1" x14ac:dyDescent="0.3">
      <c r="A229" s="21">
        <v>226</v>
      </c>
      <c r="B229" s="131" t="s">
        <v>111</v>
      </c>
      <c r="C229" s="132" t="s">
        <v>452</v>
      </c>
      <c r="D229" s="23" t="s">
        <v>508</v>
      </c>
      <c r="E229" s="23" t="s">
        <v>28</v>
      </c>
      <c r="F229" s="30">
        <v>12</v>
      </c>
      <c r="G229" s="32" t="s">
        <v>44</v>
      </c>
      <c r="H229" s="23" t="s">
        <v>508</v>
      </c>
      <c r="I229" s="23" t="s">
        <v>28</v>
      </c>
      <c r="J229" s="122">
        <v>12</v>
      </c>
      <c r="K229" s="32" t="s">
        <v>30</v>
      </c>
      <c r="L229" s="23" t="s">
        <v>508</v>
      </c>
      <c r="M229" s="123" t="s">
        <v>28</v>
      </c>
    </row>
    <row r="230" spans="1:13" ht="13.8" x14ac:dyDescent="0.3">
      <c r="A230" s="21">
        <v>227</v>
      </c>
      <c r="B230" s="129" t="s">
        <v>265</v>
      </c>
      <c r="C230" s="130" t="s">
        <v>453</v>
      </c>
      <c r="D230" s="24" t="s">
        <v>508</v>
      </c>
      <c r="E230" s="24" t="s">
        <v>28</v>
      </c>
      <c r="F230" s="29">
        <v>13</v>
      </c>
      <c r="G230" s="31" t="s">
        <v>44</v>
      </c>
      <c r="H230" s="24" t="s">
        <v>508</v>
      </c>
      <c r="I230" s="24" t="s">
        <v>28</v>
      </c>
      <c r="J230" s="120" t="s">
        <v>508</v>
      </c>
      <c r="K230" s="31" t="s">
        <v>28</v>
      </c>
      <c r="L230" s="24" t="s">
        <v>508</v>
      </c>
      <c r="M230" s="121" t="s">
        <v>28</v>
      </c>
    </row>
    <row r="231" spans="1:13" ht="13.5" customHeight="1" x14ac:dyDescent="0.3">
      <c r="A231" s="21">
        <v>228</v>
      </c>
      <c r="B231" s="131" t="s">
        <v>455</v>
      </c>
      <c r="C231" s="132" t="s">
        <v>454</v>
      </c>
      <c r="D231" s="23" t="s">
        <v>508</v>
      </c>
      <c r="E231" s="23" t="s">
        <v>28</v>
      </c>
      <c r="F231" s="30">
        <v>12</v>
      </c>
      <c r="G231" s="32" t="s">
        <v>44</v>
      </c>
      <c r="H231" s="23" t="s">
        <v>508</v>
      </c>
      <c r="I231" s="23" t="s">
        <v>28</v>
      </c>
      <c r="J231" s="122">
        <v>12</v>
      </c>
      <c r="K231" s="32" t="s">
        <v>30</v>
      </c>
      <c r="L231" s="23" t="s">
        <v>508</v>
      </c>
      <c r="M231" s="123" t="s">
        <v>28</v>
      </c>
    </row>
    <row r="232" spans="1:13" ht="13.8" x14ac:dyDescent="0.3">
      <c r="A232" s="21">
        <v>229</v>
      </c>
      <c r="B232" s="129" t="s">
        <v>457</v>
      </c>
      <c r="C232" s="130" t="s">
        <v>456</v>
      </c>
      <c r="D232" s="24" t="s">
        <v>508</v>
      </c>
      <c r="E232" s="24" t="s">
        <v>28</v>
      </c>
      <c r="F232" s="29">
        <v>13</v>
      </c>
      <c r="G232" s="31" t="s">
        <v>44</v>
      </c>
      <c r="H232" s="24" t="s">
        <v>508</v>
      </c>
      <c r="I232" s="24" t="s">
        <v>28</v>
      </c>
      <c r="J232" s="120" t="s">
        <v>508</v>
      </c>
      <c r="K232" s="31" t="s">
        <v>28</v>
      </c>
      <c r="L232" s="24" t="s">
        <v>508</v>
      </c>
      <c r="M232" s="121" t="s">
        <v>28</v>
      </c>
    </row>
    <row r="233" spans="1:13" ht="13.5" customHeight="1" x14ac:dyDescent="0.3">
      <c r="A233" s="21">
        <v>230</v>
      </c>
      <c r="B233" s="131" t="s">
        <v>459</v>
      </c>
      <c r="C233" s="132" t="s">
        <v>458</v>
      </c>
      <c r="D233" s="23">
        <v>9</v>
      </c>
      <c r="E233" s="23" t="s">
        <v>167</v>
      </c>
      <c r="F233" s="30">
        <v>9</v>
      </c>
      <c r="G233" s="32" t="s">
        <v>36</v>
      </c>
      <c r="H233" s="23" t="s">
        <v>508</v>
      </c>
      <c r="I233" s="23" t="s">
        <v>28</v>
      </c>
      <c r="J233" s="122">
        <v>9</v>
      </c>
      <c r="K233" s="32" t="s">
        <v>33</v>
      </c>
      <c r="L233" s="23" t="s">
        <v>508</v>
      </c>
      <c r="M233" s="123" t="s">
        <v>28</v>
      </c>
    </row>
    <row r="234" spans="1:13" ht="13.8" x14ac:dyDescent="0.3">
      <c r="A234" s="21">
        <v>231</v>
      </c>
      <c r="B234" s="129" t="s">
        <v>461</v>
      </c>
      <c r="C234" s="130" t="s">
        <v>460</v>
      </c>
      <c r="D234" s="24" t="s">
        <v>508</v>
      </c>
      <c r="E234" s="24" t="s">
        <v>28</v>
      </c>
      <c r="F234" s="29">
        <v>10</v>
      </c>
      <c r="G234" s="31" t="s">
        <v>44</v>
      </c>
      <c r="H234" s="24" t="s">
        <v>508</v>
      </c>
      <c r="I234" s="24" t="s">
        <v>28</v>
      </c>
      <c r="J234" s="120" t="s">
        <v>508</v>
      </c>
      <c r="K234" s="31" t="s">
        <v>28</v>
      </c>
      <c r="L234" s="24" t="s">
        <v>508</v>
      </c>
      <c r="M234" s="121" t="s">
        <v>28</v>
      </c>
    </row>
    <row r="235" spans="1:13" ht="13.5" customHeight="1" x14ac:dyDescent="0.3">
      <c r="A235" s="21">
        <v>232</v>
      </c>
      <c r="B235" s="131" t="s">
        <v>463</v>
      </c>
      <c r="C235" s="132" t="s">
        <v>462</v>
      </c>
      <c r="D235" s="23" t="s">
        <v>508</v>
      </c>
      <c r="E235" s="23" t="s">
        <v>28</v>
      </c>
      <c r="F235" s="30">
        <v>12</v>
      </c>
      <c r="G235" s="32" t="s">
        <v>44</v>
      </c>
      <c r="H235" s="23" t="s">
        <v>508</v>
      </c>
      <c r="I235" s="23" t="s">
        <v>28</v>
      </c>
      <c r="J235" s="122">
        <v>12</v>
      </c>
      <c r="K235" s="32" t="s">
        <v>30</v>
      </c>
      <c r="L235" s="23" t="s">
        <v>508</v>
      </c>
      <c r="M235" s="123" t="s">
        <v>28</v>
      </c>
    </row>
    <row r="236" spans="1:13" ht="13.8" x14ac:dyDescent="0.3">
      <c r="A236" s="21">
        <v>233</v>
      </c>
      <c r="B236" s="129" t="s">
        <v>465</v>
      </c>
      <c r="C236" s="130" t="s">
        <v>464</v>
      </c>
      <c r="D236" s="24" t="s">
        <v>508</v>
      </c>
      <c r="E236" s="24" t="s">
        <v>28</v>
      </c>
      <c r="F236" s="29">
        <v>13</v>
      </c>
      <c r="G236" s="31" t="s">
        <v>44</v>
      </c>
      <c r="H236" s="24" t="s">
        <v>508</v>
      </c>
      <c r="I236" s="24" t="s">
        <v>28</v>
      </c>
      <c r="J236" s="120" t="s">
        <v>508</v>
      </c>
      <c r="K236" s="31" t="s">
        <v>28</v>
      </c>
      <c r="L236" s="24" t="s">
        <v>508</v>
      </c>
      <c r="M236" s="121" t="s">
        <v>28</v>
      </c>
    </row>
    <row r="237" spans="1:13" ht="13.5" customHeight="1" x14ac:dyDescent="0.3">
      <c r="A237" s="21">
        <v>234</v>
      </c>
      <c r="B237" s="131" t="s">
        <v>467</v>
      </c>
      <c r="C237" s="132" t="s">
        <v>466</v>
      </c>
      <c r="D237" s="23" t="s">
        <v>508</v>
      </c>
      <c r="E237" s="23" t="s">
        <v>28</v>
      </c>
      <c r="F237" s="30">
        <v>13</v>
      </c>
      <c r="G237" s="32" t="s">
        <v>44</v>
      </c>
      <c r="H237" s="23" t="s">
        <v>508</v>
      </c>
      <c r="I237" s="23" t="s">
        <v>28</v>
      </c>
      <c r="J237" s="122">
        <v>13</v>
      </c>
      <c r="K237" s="32" t="s">
        <v>30</v>
      </c>
      <c r="L237" s="23" t="s">
        <v>508</v>
      </c>
      <c r="M237" s="123" t="s">
        <v>28</v>
      </c>
    </row>
    <row r="238" spans="1:13" ht="13.8" x14ac:dyDescent="0.3">
      <c r="A238" s="21">
        <v>235</v>
      </c>
      <c r="B238" s="129" t="s">
        <v>469</v>
      </c>
      <c r="C238" s="130" t="s">
        <v>468</v>
      </c>
      <c r="D238" s="24" t="s">
        <v>508</v>
      </c>
      <c r="E238" s="24" t="s">
        <v>28</v>
      </c>
      <c r="F238" s="29">
        <v>7</v>
      </c>
      <c r="G238" s="31" t="s">
        <v>470</v>
      </c>
      <c r="H238" s="24" t="s">
        <v>508</v>
      </c>
      <c r="I238" s="24" t="s">
        <v>28</v>
      </c>
      <c r="J238" s="120">
        <v>7</v>
      </c>
      <c r="K238" s="31" t="s">
        <v>33</v>
      </c>
      <c r="L238" s="24" t="s">
        <v>508</v>
      </c>
      <c r="M238" s="121" t="s">
        <v>28</v>
      </c>
    </row>
    <row r="239" spans="1:13" ht="13.5" customHeight="1" x14ac:dyDescent="0.3">
      <c r="A239" s="21">
        <v>236</v>
      </c>
      <c r="B239" s="131" t="s">
        <v>423</v>
      </c>
      <c r="C239" s="132" t="s">
        <v>471</v>
      </c>
      <c r="D239" s="23" t="s">
        <v>508</v>
      </c>
      <c r="E239" s="23" t="s">
        <v>28</v>
      </c>
      <c r="F239" s="30">
        <v>12</v>
      </c>
      <c r="G239" s="32" t="s">
        <v>44</v>
      </c>
      <c r="H239" s="23" t="s">
        <v>508</v>
      </c>
      <c r="I239" s="23" t="s">
        <v>28</v>
      </c>
      <c r="J239" s="122">
        <v>12</v>
      </c>
      <c r="K239" s="32" t="s">
        <v>30</v>
      </c>
      <c r="L239" s="23" t="s">
        <v>508</v>
      </c>
      <c r="M239" s="123" t="s">
        <v>28</v>
      </c>
    </row>
    <row r="240" spans="1:13" ht="13.8" x14ac:dyDescent="0.3">
      <c r="A240" s="21">
        <v>237</v>
      </c>
      <c r="B240" s="129" t="s">
        <v>473</v>
      </c>
      <c r="C240" s="130" t="s">
        <v>472</v>
      </c>
      <c r="D240" s="24" t="s">
        <v>508</v>
      </c>
      <c r="E240" s="24" t="s">
        <v>28</v>
      </c>
      <c r="F240" s="29">
        <v>12</v>
      </c>
      <c r="G240" s="31" t="s">
        <v>33</v>
      </c>
      <c r="H240" s="24" t="s">
        <v>508</v>
      </c>
      <c r="I240" s="24" t="s">
        <v>28</v>
      </c>
      <c r="J240" s="120">
        <v>12</v>
      </c>
      <c r="K240" s="31" t="s">
        <v>64</v>
      </c>
      <c r="L240" s="24" t="s">
        <v>508</v>
      </c>
      <c r="M240" s="121" t="s">
        <v>28</v>
      </c>
    </row>
    <row r="241" spans="1:13" ht="13.5" customHeight="1" x14ac:dyDescent="0.3">
      <c r="A241" s="21">
        <v>238</v>
      </c>
      <c r="B241" s="131" t="s">
        <v>475</v>
      </c>
      <c r="C241" s="132" t="s">
        <v>474</v>
      </c>
      <c r="D241" s="23" t="s">
        <v>508</v>
      </c>
      <c r="E241" s="23" t="s">
        <v>28</v>
      </c>
      <c r="F241" s="30">
        <v>10</v>
      </c>
      <c r="G241" s="32" t="s">
        <v>64</v>
      </c>
      <c r="H241" s="23" t="s">
        <v>508</v>
      </c>
      <c r="I241" s="23" t="s">
        <v>28</v>
      </c>
      <c r="J241" s="122">
        <v>10</v>
      </c>
      <c r="K241" s="32" t="s">
        <v>44</v>
      </c>
      <c r="L241" s="23" t="s">
        <v>508</v>
      </c>
      <c r="M241" s="123" t="s">
        <v>28</v>
      </c>
    </row>
    <row r="242" spans="1:13" ht="13.8" x14ac:dyDescent="0.3">
      <c r="A242" s="21">
        <v>239</v>
      </c>
      <c r="B242" s="129" t="s">
        <v>477</v>
      </c>
      <c r="C242" s="130" t="s">
        <v>476</v>
      </c>
      <c r="D242" s="24" t="s">
        <v>508</v>
      </c>
      <c r="E242" s="24" t="s">
        <v>28</v>
      </c>
      <c r="F242" s="29">
        <v>13</v>
      </c>
      <c r="G242" s="31" t="s">
        <v>44</v>
      </c>
      <c r="H242" s="24" t="s">
        <v>508</v>
      </c>
      <c r="I242" s="24" t="s">
        <v>28</v>
      </c>
      <c r="J242" s="120" t="s">
        <v>508</v>
      </c>
      <c r="K242" s="31" t="s">
        <v>28</v>
      </c>
      <c r="L242" s="24" t="s">
        <v>508</v>
      </c>
      <c r="M242" s="121" t="s">
        <v>28</v>
      </c>
    </row>
    <row r="243" spans="1:13" ht="13.5" customHeight="1" x14ac:dyDescent="0.3">
      <c r="A243" s="21">
        <v>240</v>
      </c>
      <c r="B243" s="131" t="s">
        <v>111</v>
      </c>
      <c r="C243" s="132" t="s">
        <v>478</v>
      </c>
      <c r="D243" s="23" t="s">
        <v>508</v>
      </c>
      <c r="E243" s="23" t="s">
        <v>28</v>
      </c>
      <c r="F243" s="30">
        <v>12</v>
      </c>
      <c r="G243" s="32" t="s">
        <v>44</v>
      </c>
      <c r="H243" s="23" t="s">
        <v>508</v>
      </c>
      <c r="I243" s="23" t="s">
        <v>28</v>
      </c>
      <c r="J243" s="122">
        <v>12</v>
      </c>
      <c r="K243" s="32" t="s">
        <v>30</v>
      </c>
      <c r="L243" s="23" t="s">
        <v>508</v>
      </c>
      <c r="M243" s="123" t="s">
        <v>28</v>
      </c>
    </row>
    <row r="244" spans="1:13" ht="13.8" x14ac:dyDescent="0.3">
      <c r="A244" s="21">
        <v>241</v>
      </c>
      <c r="B244" s="129" t="s">
        <v>50</v>
      </c>
      <c r="C244" s="130" t="s">
        <v>479</v>
      </c>
      <c r="D244" s="24">
        <v>4</v>
      </c>
      <c r="E244" s="24">
        <v>1</v>
      </c>
      <c r="F244" s="29">
        <v>4</v>
      </c>
      <c r="G244" s="31" t="s">
        <v>47</v>
      </c>
      <c r="H244" s="24">
        <v>6</v>
      </c>
      <c r="I244" s="24" t="s">
        <v>53</v>
      </c>
      <c r="J244" s="120">
        <v>4</v>
      </c>
      <c r="K244" s="31" t="s">
        <v>39</v>
      </c>
      <c r="L244" s="24">
        <v>6</v>
      </c>
      <c r="M244" s="121" t="s">
        <v>52</v>
      </c>
    </row>
    <row r="245" spans="1:13" ht="13.5" customHeight="1" x14ac:dyDescent="0.3">
      <c r="A245" s="21">
        <v>242</v>
      </c>
      <c r="B245" s="131" t="s">
        <v>481</v>
      </c>
      <c r="C245" s="132" t="s">
        <v>480</v>
      </c>
      <c r="D245" s="23" t="s">
        <v>508</v>
      </c>
      <c r="E245" s="23" t="s">
        <v>28</v>
      </c>
      <c r="F245" s="30">
        <v>13</v>
      </c>
      <c r="G245" s="32" t="s">
        <v>44</v>
      </c>
      <c r="H245" s="23" t="s">
        <v>508</v>
      </c>
      <c r="I245" s="23" t="s">
        <v>28</v>
      </c>
      <c r="J245" s="122" t="s">
        <v>508</v>
      </c>
      <c r="K245" s="32" t="s">
        <v>28</v>
      </c>
      <c r="L245" s="23" t="s">
        <v>508</v>
      </c>
      <c r="M245" s="123" t="s">
        <v>28</v>
      </c>
    </row>
    <row r="246" spans="1:13" ht="13.8" x14ac:dyDescent="0.3">
      <c r="A246" s="21">
        <v>243</v>
      </c>
      <c r="B246" s="129" t="s">
        <v>485</v>
      </c>
      <c r="C246" s="130" t="s">
        <v>484</v>
      </c>
      <c r="D246" s="24" t="s">
        <v>508</v>
      </c>
      <c r="E246" s="24" t="s">
        <v>28</v>
      </c>
      <c r="F246" s="29">
        <v>12</v>
      </c>
      <c r="G246" s="31" t="s">
        <v>33</v>
      </c>
      <c r="H246" s="24" t="s">
        <v>508</v>
      </c>
      <c r="I246" s="24" t="s">
        <v>28</v>
      </c>
      <c r="J246" s="120">
        <v>12</v>
      </c>
      <c r="K246" s="31" t="s">
        <v>64</v>
      </c>
      <c r="L246" s="24" t="s">
        <v>508</v>
      </c>
      <c r="M246" s="121" t="s">
        <v>28</v>
      </c>
    </row>
    <row r="247" spans="1:13" ht="13.5" customHeight="1" x14ac:dyDescent="0.3">
      <c r="A247" s="21">
        <v>244</v>
      </c>
      <c r="B247" s="131" t="s">
        <v>483</v>
      </c>
      <c r="C247" s="132" t="s">
        <v>482</v>
      </c>
      <c r="D247" s="23">
        <v>5</v>
      </c>
      <c r="E247" s="23" t="s">
        <v>51</v>
      </c>
      <c r="F247" s="30">
        <v>5</v>
      </c>
      <c r="G247" s="32" t="s">
        <v>47</v>
      </c>
      <c r="H247" s="23">
        <v>4</v>
      </c>
      <c r="I247" s="23" t="s">
        <v>53</v>
      </c>
      <c r="J247" s="122">
        <v>5</v>
      </c>
      <c r="K247" s="32" t="s">
        <v>39</v>
      </c>
      <c r="L247" s="23">
        <v>4</v>
      </c>
      <c r="M247" s="123" t="s">
        <v>52</v>
      </c>
    </row>
    <row r="248" spans="1:13" ht="13.8" x14ac:dyDescent="0.3">
      <c r="A248" s="21">
        <v>245</v>
      </c>
      <c r="B248" s="129" t="s">
        <v>487</v>
      </c>
      <c r="C248" s="130" t="s">
        <v>486</v>
      </c>
      <c r="D248" s="24" t="s">
        <v>508</v>
      </c>
      <c r="E248" s="24" t="s">
        <v>28</v>
      </c>
      <c r="F248" s="29">
        <v>12</v>
      </c>
      <c r="G248" s="31" t="s">
        <v>44</v>
      </c>
      <c r="H248" s="24" t="s">
        <v>508</v>
      </c>
      <c r="I248" s="24" t="s">
        <v>28</v>
      </c>
      <c r="J248" s="120">
        <v>12</v>
      </c>
      <c r="K248" s="31" t="s">
        <v>30</v>
      </c>
      <c r="L248" s="24" t="s">
        <v>508</v>
      </c>
      <c r="M248" s="121" t="s">
        <v>28</v>
      </c>
    </row>
    <row r="249" spans="1:13" ht="13.5" customHeight="1" x14ac:dyDescent="0.3">
      <c r="A249" s="21">
        <v>246</v>
      </c>
      <c r="B249" s="131" t="s">
        <v>489</v>
      </c>
      <c r="C249" s="132" t="s">
        <v>488</v>
      </c>
      <c r="D249" s="23">
        <v>4</v>
      </c>
      <c r="E249" s="23" t="s">
        <v>51</v>
      </c>
      <c r="F249" s="30">
        <v>4</v>
      </c>
      <c r="G249" s="32" t="s">
        <v>47</v>
      </c>
      <c r="H249" s="23">
        <v>6</v>
      </c>
      <c r="I249" s="23" t="s">
        <v>64</v>
      </c>
      <c r="J249" s="122">
        <v>4</v>
      </c>
      <c r="K249" s="32" t="s">
        <v>39</v>
      </c>
      <c r="L249" s="23">
        <v>6</v>
      </c>
      <c r="M249" s="123" t="s">
        <v>44</v>
      </c>
    </row>
    <row r="250" spans="1:13" ht="13.8" x14ac:dyDescent="0.3">
      <c r="A250" s="21">
        <v>247</v>
      </c>
      <c r="B250" s="129" t="s">
        <v>491</v>
      </c>
      <c r="C250" s="130" t="s">
        <v>490</v>
      </c>
      <c r="D250" s="24" t="s">
        <v>508</v>
      </c>
      <c r="E250" s="24" t="s">
        <v>28</v>
      </c>
      <c r="F250" s="29">
        <v>13</v>
      </c>
      <c r="G250" s="31" t="s">
        <v>44</v>
      </c>
      <c r="H250" s="24" t="s">
        <v>508</v>
      </c>
      <c r="I250" s="24" t="s">
        <v>28</v>
      </c>
      <c r="J250" s="120">
        <v>13</v>
      </c>
      <c r="K250" s="31" t="s">
        <v>30</v>
      </c>
      <c r="L250" s="24" t="s">
        <v>508</v>
      </c>
      <c r="M250" s="121" t="s">
        <v>28</v>
      </c>
    </row>
    <row r="251" spans="1:13" ht="13.5" customHeight="1" x14ac:dyDescent="0.3">
      <c r="A251" s="21">
        <v>248</v>
      </c>
      <c r="B251" s="131" t="s">
        <v>413</v>
      </c>
      <c r="C251" s="132" t="s">
        <v>492</v>
      </c>
      <c r="D251" s="23" t="s">
        <v>508</v>
      </c>
      <c r="E251" s="23" t="s">
        <v>28</v>
      </c>
      <c r="F251" s="30">
        <v>12</v>
      </c>
      <c r="G251" s="32" t="s">
        <v>44</v>
      </c>
      <c r="H251" s="23" t="s">
        <v>508</v>
      </c>
      <c r="I251" s="23" t="s">
        <v>28</v>
      </c>
      <c r="J251" s="122">
        <v>12</v>
      </c>
      <c r="K251" s="32" t="s">
        <v>30</v>
      </c>
      <c r="L251" s="23" t="s">
        <v>508</v>
      </c>
      <c r="M251" s="123" t="s">
        <v>28</v>
      </c>
    </row>
    <row r="252" spans="1:13" ht="13.8" x14ac:dyDescent="0.3">
      <c r="A252" s="21">
        <v>249</v>
      </c>
      <c r="B252" s="129" t="s">
        <v>494</v>
      </c>
      <c r="C252" s="130" t="s">
        <v>493</v>
      </c>
      <c r="D252" s="24" t="s">
        <v>508</v>
      </c>
      <c r="E252" s="24" t="s">
        <v>170</v>
      </c>
      <c r="F252" s="29">
        <v>9</v>
      </c>
      <c r="G252" s="31" t="s">
        <v>53</v>
      </c>
      <c r="H252" s="24" t="s">
        <v>508</v>
      </c>
      <c r="I252" s="24" t="s">
        <v>28</v>
      </c>
      <c r="J252" s="120">
        <v>9</v>
      </c>
      <c r="K252" s="31" t="s">
        <v>52</v>
      </c>
      <c r="L252" s="24" t="s">
        <v>508</v>
      </c>
      <c r="M252" s="121" t="s">
        <v>28</v>
      </c>
    </row>
    <row r="253" spans="1:13" ht="13.5" customHeight="1" x14ac:dyDescent="0.3">
      <c r="A253" s="21">
        <v>250</v>
      </c>
      <c r="B253" s="131" t="s">
        <v>496</v>
      </c>
      <c r="C253" s="132" t="s">
        <v>495</v>
      </c>
      <c r="D253" s="23" t="s">
        <v>508</v>
      </c>
      <c r="E253" s="23" t="s">
        <v>28</v>
      </c>
      <c r="F253" s="30">
        <v>7</v>
      </c>
      <c r="G253" s="32" t="s">
        <v>53</v>
      </c>
      <c r="H253" s="23">
        <v>8</v>
      </c>
      <c r="I253" s="23" t="s">
        <v>48</v>
      </c>
      <c r="J253" s="122">
        <v>7</v>
      </c>
      <c r="K253" s="32" t="s">
        <v>52</v>
      </c>
      <c r="L253" s="23">
        <v>8</v>
      </c>
      <c r="M253" s="123">
        <v>5</v>
      </c>
    </row>
    <row r="254" spans="1:13" ht="13.8" x14ac:dyDescent="0.3">
      <c r="A254" s="21">
        <v>251</v>
      </c>
      <c r="B254" s="129" t="s">
        <v>498</v>
      </c>
      <c r="C254" s="130" t="s">
        <v>497</v>
      </c>
      <c r="D254" s="24" t="s">
        <v>508</v>
      </c>
      <c r="E254" s="24" t="s">
        <v>28</v>
      </c>
      <c r="F254" s="29">
        <v>7</v>
      </c>
      <c r="G254" s="31" t="s">
        <v>53</v>
      </c>
      <c r="H254" s="24">
        <v>8</v>
      </c>
      <c r="I254" s="24" t="s">
        <v>48</v>
      </c>
      <c r="J254" s="120">
        <v>7</v>
      </c>
      <c r="K254" s="31" t="s">
        <v>52</v>
      </c>
      <c r="L254" s="24">
        <v>8</v>
      </c>
      <c r="M254" s="121">
        <v>5</v>
      </c>
    </row>
    <row r="255" spans="1:13" ht="13.5" customHeight="1" x14ac:dyDescent="0.3">
      <c r="A255" s="21">
        <v>252</v>
      </c>
      <c r="B255" s="131" t="s">
        <v>529</v>
      </c>
      <c r="C255" s="132" t="s">
        <v>537</v>
      </c>
      <c r="D255" s="23" t="s">
        <v>508</v>
      </c>
      <c r="E255" s="23" t="s">
        <v>28</v>
      </c>
      <c r="F255" s="30">
        <v>13</v>
      </c>
      <c r="G255" s="32" t="s">
        <v>29</v>
      </c>
      <c r="H255" s="23" t="s">
        <v>508</v>
      </c>
      <c r="I255" s="23" t="s">
        <v>28</v>
      </c>
      <c r="J255" s="122" t="s">
        <v>508</v>
      </c>
      <c r="K255" s="32" t="s">
        <v>28</v>
      </c>
      <c r="L255" s="23" t="s">
        <v>508</v>
      </c>
      <c r="M255" s="123" t="s">
        <v>28</v>
      </c>
    </row>
    <row r="256" spans="1:13" ht="13.8" x14ac:dyDescent="0.3">
      <c r="A256" s="21">
        <v>253</v>
      </c>
      <c r="B256" s="129" t="s">
        <v>500</v>
      </c>
      <c r="C256" s="130" t="s">
        <v>499</v>
      </c>
      <c r="D256" s="24" t="s">
        <v>508</v>
      </c>
      <c r="E256" s="24" t="s">
        <v>28</v>
      </c>
      <c r="F256" s="29">
        <v>13</v>
      </c>
      <c r="G256" s="31" t="s">
        <v>44</v>
      </c>
      <c r="H256" s="24" t="s">
        <v>508</v>
      </c>
      <c r="I256" s="24" t="s">
        <v>28</v>
      </c>
      <c r="J256" s="120">
        <v>13</v>
      </c>
      <c r="K256" s="31" t="s">
        <v>30</v>
      </c>
      <c r="L256" s="24" t="s">
        <v>508</v>
      </c>
      <c r="M256" s="121" t="s">
        <v>28</v>
      </c>
    </row>
    <row r="257" spans="1:13" ht="13.5" customHeight="1" x14ac:dyDescent="0.3">
      <c r="A257" s="21">
        <v>254</v>
      </c>
      <c r="B257" s="131" t="s">
        <v>265</v>
      </c>
      <c r="C257" s="132" t="s">
        <v>501</v>
      </c>
      <c r="D257" s="23" t="s">
        <v>508</v>
      </c>
      <c r="E257" s="23" t="s">
        <v>28</v>
      </c>
      <c r="F257" s="30">
        <v>13</v>
      </c>
      <c r="G257" s="32" t="s">
        <v>44</v>
      </c>
      <c r="H257" s="23" t="s">
        <v>508</v>
      </c>
      <c r="I257" s="23" t="s">
        <v>28</v>
      </c>
      <c r="J257" s="122" t="s">
        <v>508</v>
      </c>
      <c r="K257" s="32" t="s">
        <v>28</v>
      </c>
      <c r="L257" s="23" t="s">
        <v>508</v>
      </c>
      <c r="M257" s="123" t="s">
        <v>28</v>
      </c>
    </row>
    <row r="258" spans="1:13" ht="13.8" x14ac:dyDescent="0.3">
      <c r="A258" s="21">
        <v>255</v>
      </c>
      <c r="B258" s="129" t="s">
        <v>503</v>
      </c>
      <c r="C258" s="130" t="s">
        <v>502</v>
      </c>
      <c r="D258" s="24" t="s">
        <v>508</v>
      </c>
      <c r="E258" s="24" t="s">
        <v>28</v>
      </c>
      <c r="F258" s="29">
        <v>13</v>
      </c>
      <c r="G258" s="31" t="s">
        <v>44</v>
      </c>
      <c r="H258" s="24" t="s">
        <v>508</v>
      </c>
      <c r="I258" s="24" t="s">
        <v>28</v>
      </c>
      <c r="J258" s="120">
        <v>13</v>
      </c>
      <c r="K258" s="31" t="s">
        <v>30</v>
      </c>
      <c r="L258" s="24" t="s">
        <v>508</v>
      </c>
      <c r="M258" s="121" t="s">
        <v>28</v>
      </c>
    </row>
    <row r="259" spans="1:13" ht="13.5" customHeight="1" x14ac:dyDescent="0.3">
      <c r="A259" s="21">
        <v>256</v>
      </c>
      <c r="B259" s="131" t="s">
        <v>505</v>
      </c>
      <c r="C259" s="132" t="s">
        <v>504</v>
      </c>
      <c r="D259" s="23" t="s">
        <v>508</v>
      </c>
      <c r="E259" s="23" t="s">
        <v>28</v>
      </c>
      <c r="F259" s="30">
        <v>13</v>
      </c>
      <c r="G259" s="32" t="s">
        <v>44</v>
      </c>
      <c r="H259" s="23" t="s">
        <v>508</v>
      </c>
      <c r="I259" s="23" t="s">
        <v>28</v>
      </c>
      <c r="J259" s="122">
        <v>13</v>
      </c>
      <c r="K259" s="32" t="s">
        <v>30</v>
      </c>
      <c r="L259" s="23" t="s">
        <v>508</v>
      </c>
      <c r="M259" s="123" t="s">
        <v>28</v>
      </c>
    </row>
    <row r="260" spans="1:13" ht="13.8" x14ac:dyDescent="0.3">
      <c r="A260" s="21">
        <v>257</v>
      </c>
      <c r="B260" s="129" t="s">
        <v>507</v>
      </c>
      <c r="C260" s="130" t="s">
        <v>506</v>
      </c>
      <c r="D260" s="24">
        <v>11</v>
      </c>
      <c r="E260" s="24" t="s">
        <v>167</v>
      </c>
      <c r="F260" s="29">
        <v>11</v>
      </c>
      <c r="G260" s="31" t="s">
        <v>167</v>
      </c>
      <c r="H260" s="24" t="s">
        <v>508</v>
      </c>
      <c r="I260" s="24" t="s">
        <v>28</v>
      </c>
      <c r="J260" s="120">
        <v>11</v>
      </c>
      <c r="K260" s="31" t="s">
        <v>33</v>
      </c>
      <c r="L260" s="24" t="s">
        <v>508</v>
      </c>
      <c r="M260" s="121" t="s">
        <v>28</v>
      </c>
    </row>
    <row r="261" spans="1:13" ht="13.5" customHeight="1" x14ac:dyDescent="0.2">
      <c r="D261" s="3"/>
      <c r="E261" s="3"/>
      <c r="F261" s="3"/>
    </row>
    <row r="262" spans="1:13" ht="13.5" customHeight="1" x14ac:dyDescent="0.2">
      <c r="D262" s="3"/>
      <c r="E262" s="3"/>
      <c r="F262" s="3"/>
    </row>
    <row r="263" spans="1:13" ht="13.5" customHeight="1" x14ac:dyDescent="0.2">
      <c r="D263" s="3"/>
      <c r="E263" s="3"/>
      <c r="F263" s="3"/>
    </row>
    <row r="264" spans="1:13" ht="13.5" customHeight="1" x14ac:dyDescent="0.2">
      <c r="D264" s="3"/>
      <c r="E264" s="3"/>
      <c r="F264" s="3"/>
    </row>
    <row r="265" spans="1:13" ht="13.5" customHeight="1" x14ac:dyDescent="0.2">
      <c r="D265" s="3"/>
      <c r="E265" s="3"/>
      <c r="F265" s="3"/>
    </row>
    <row r="266" spans="1:13" ht="13.5" customHeight="1" x14ac:dyDescent="0.2">
      <c r="D266" s="3"/>
      <c r="E266" s="3"/>
      <c r="F266" s="3"/>
    </row>
    <row r="267" spans="1:13" ht="13.5" customHeight="1" x14ac:dyDescent="0.2">
      <c r="D267" s="3"/>
      <c r="E267" s="3"/>
      <c r="F267" s="3"/>
    </row>
    <row r="268" spans="1:13" ht="13.5" customHeight="1" x14ac:dyDescent="0.2">
      <c r="D268" s="3"/>
      <c r="E268" s="3"/>
      <c r="F268" s="3"/>
    </row>
    <row r="269" spans="1:13" ht="13.5" customHeight="1" x14ac:dyDescent="0.2">
      <c r="D269" s="3"/>
      <c r="E269" s="3"/>
      <c r="F269" s="3"/>
    </row>
    <row r="270" spans="1:13" ht="13.5" customHeight="1" x14ac:dyDescent="0.2">
      <c r="D270" s="3"/>
      <c r="E270" s="3"/>
      <c r="F270" s="3"/>
    </row>
    <row r="271" spans="1:13" ht="13.5" customHeight="1" x14ac:dyDescent="0.2">
      <c r="D271" s="3"/>
      <c r="E271" s="3"/>
      <c r="F271" s="3"/>
    </row>
    <row r="272" spans="1:13" ht="13.5" customHeight="1" x14ac:dyDescent="0.2">
      <c r="D272" s="3"/>
      <c r="E272" s="3"/>
      <c r="F272" s="3"/>
    </row>
    <row r="273" s="3" customFormat="1" ht="13.5" customHeight="1" x14ac:dyDescent="0.2"/>
    <row r="274" s="3" customFormat="1" ht="13.5" customHeight="1" x14ac:dyDescent="0.2"/>
    <row r="275" s="3" customFormat="1" ht="13.5" customHeight="1" x14ac:dyDescent="0.2"/>
    <row r="276" s="3" customFormat="1" ht="13.5" customHeight="1" x14ac:dyDescent="0.2"/>
    <row r="277" s="3" customFormat="1" ht="13.5" customHeight="1" x14ac:dyDescent="0.2"/>
    <row r="278" s="3" customFormat="1" ht="13.5" customHeight="1" x14ac:dyDescent="0.2"/>
    <row r="279" s="3" customFormat="1" ht="13.5" customHeight="1" x14ac:dyDescent="0.2"/>
    <row r="280" s="3" customFormat="1" ht="13.5" customHeight="1" x14ac:dyDescent="0.2"/>
    <row r="281" s="3" customFormat="1" ht="13.5" customHeight="1" x14ac:dyDescent="0.2"/>
    <row r="282" s="3" customFormat="1" ht="13.5" customHeight="1" x14ac:dyDescent="0.2"/>
    <row r="283" s="3" customFormat="1" ht="13.5" customHeight="1" x14ac:dyDescent="0.2"/>
    <row r="284" s="3" customFormat="1" ht="13.5" customHeight="1" x14ac:dyDescent="0.2"/>
    <row r="285" s="3" customFormat="1" ht="13.5" customHeight="1" x14ac:dyDescent="0.2"/>
    <row r="286" s="3" customFormat="1" ht="13.5" customHeight="1" x14ac:dyDescent="0.2"/>
    <row r="287" s="3" customFormat="1" ht="13.5" customHeight="1" x14ac:dyDescent="0.2"/>
    <row r="288" s="3" customFormat="1" ht="13.5" customHeight="1" x14ac:dyDescent="0.2"/>
    <row r="289" s="3" customFormat="1" ht="13.5" customHeight="1" x14ac:dyDescent="0.2"/>
    <row r="290" s="3" customFormat="1" ht="13.5" customHeight="1" x14ac:dyDescent="0.2"/>
    <row r="291" s="3" customFormat="1" ht="13.5" customHeight="1" x14ac:dyDescent="0.2"/>
    <row r="292" s="3" customFormat="1" ht="13.5" customHeight="1" x14ac:dyDescent="0.2"/>
    <row r="293" s="3" customFormat="1" ht="13.5" customHeight="1" x14ac:dyDescent="0.2"/>
    <row r="294" s="3" customFormat="1" ht="13.5" customHeight="1" x14ac:dyDescent="0.2"/>
    <row r="295" s="3" customFormat="1" ht="13.5" customHeight="1" x14ac:dyDescent="0.2"/>
    <row r="296" s="3" customFormat="1" ht="13.5" customHeight="1" x14ac:dyDescent="0.2"/>
    <row r="297" s="3" customFormat="1" ht="13.5" customHeight="1" x14ac:dyDescent="0.2"/>
    <row r="298" s="3" customFormat="1" ht="13.5" customHeight="1" x14ac:dyDescent="0.2"/>
    <row r="299" s="3" customFormat="1" ht="13.5" customHeight="1" x14ac:dyDescent="0.2"/>
    <row r="300" s="3" customFormat="1" ht="13.5" customHeight="1" x14ac:dyDescent="0.2"/>
    <row r="301" s="3" customFormat="1" ht="13.5" customHeight="1" x14ac:dyDescent="0.2"/>
    <row r="302" s="3" customFormat="1" ht="13.5" customHeight="1" x14ac:dyDescent="0.2"/>
    <row r="303" s="3" customFormat="1" ht="13.5" customHeight="1" x14ac:dyDescent="0.2"/>
    <row r="304" s="3" customFormat="1" ht="13.5" customHeight="1" x14ac:dyDescent="0.2"/>
    <row r="305" s="3" customFormat="1" ht="13.5" customHeight="1" x14ac:dyDescent="0.2"/>
    <row r="306" s="3" customFormat="1" ht="13.5" customHeight="1" x14ac:dyDescent="0.2"/>
    <row r="307" s="3" customFormat="1" ht="13.5" customHeight="1" x14ac:dyDescent="0.2"/>
    <row r="308" s="3" customFormat="1" ht="13.5" customHeight="1" x14ac:dyDescent="0.2"/>
    <row r="309" s="3" customFormat="1" ht="13.5" customHeight="1" x14ac:dyDescent="0.2"/>
    <row r="310" s="3" customFormat="1" ht="13.5" customHeight="1" x14ac:dyDescent="0.2"/>
    <row r="311" s="3" customFormat="1" ht="13.5" customHeight="1" x14ac:dyDescent="0.2"/>
    <row r="312" s="3" customFormat="1" ht="13.5" customHeight="1" x14ac:dyDescent="0.2"/>
    <row r="313" s="3" customFormat="1" ht="13.5" customHeight="1" x14ac:dyDescent="0.2"/>
    <row r="314" s="3" customFormat="1" ht="13.5" customHeight="1" x14ac:dyDescent="0.2"/>
    <row r="315" s="3" customFormat="1" ht="13.5" customHeight="1" x14ac:dyDescent="0.2"/>
    <row r="316" s="3" customFormat="1" ht="13.5" customHeight="1" x14ac:dyDescent="0.2"/>
    <row r="317" s="3" customFormat="1" ht="13.5" customHeight="1" x14ac:dyDescent="0.2"/>
    <row r="318" s="3" customFormat="1" ht="13.5" customHeight="1" x14ac:dyDescent="0.2"/>
    <row r="319" s="3" customFormat="1" ht="13.5" customHeight="1" x14ac:dyDescent="0.2"/>
    <row r="320" s="3" customFormat="1" ht="13.5" customHeight="1" x14ac:dyDescent="0.2"/>
    <row r="321" s="3" customFormat="1" ht="13.5" customHeight="1" x14ac:dyDescent="0.2"/>
    <row r="322" s="3" customFormat="1" ht="13.5" customHeight="1" x14ac:dyDescent="0.2"/>
    <row r="323" s="3" customFormat="1" ht="13.5" customHeight="1" x14ac:dyDescent="0.2"/>
    <row r="324" s="3" customFormat="1" ht="13.5" customHeight="1" x14ac:dyDescent="0.2"/>
    <row r="325" s="3" customFormat="1" ht="13.5" customHeight="1" x14ac:dyDescent="0.2"/>
    <row r="326" s="3" customFormat="1" ht="13.5" customHeight="1" x14ac:dyDescent="0.2"/>
    <row r="327" s="3" customFormat="1" ht="13.5" customHeight="1" x14ac:dyDescent="0.2"/>
    <row r="328" s="3" customFormat="1" ht="13.5" customHeight="1" x14ac:dyDescent="0.2"/>
    <row r="329" s="3" customFormat="1" ht="13.5" customHeight="1" x14ac:dyDescent="0.2"/>
    <row r="330" s="3" customFormat="1" ht="13.5" customHeight="1" x14ac:dyDescent="0.2"/>
    <row r="331" s="3" customFormat="1" ht="13.5" customHeight="1" x14ac:dyDescent="0.2"/>
    <row r="332" s="3" customFormat="1" ht="13.5" customHeight="1" x14ac:dyDescent="0.2"/>
    <row r="333" s="3" customFormat="1" ht="13.5" customHeight="1" x14ac:dyDescent="0.2"/>
    <row r="334" s="3" customFormat="1" ht="13.5" customHeight="1" x14ac:dyDescent="0.2"/>
    <row r="335" s="3" customFormat="1" ht="13.5" customHeight="1" x14ac:dyDescent="0.2"/>
    <row r="336" s="3" customFormat="1" ht="13.5" customHeight="1" x14ac:dyDescent="0.2"/>
    <row r="337" s="3" customFormat="1" ht="13.5" customHeight="1" x14ac:dyDescent="0.2"/>
    <row r="338" s="3" customFormat="1" ht="13.5" customHeight="1" x14ac:dyDescent="0.2"/>
    <row r="339" s="3" customFormat="1" ht="13.5" customHeight="1" x14ac:dyDescent="0.2"/>
    <row r="340" s="3" customFormat="1" ht="13.5" customHeight="1" x14ac:dyDescent="0.2"/>
    <row r="341" s="3" customFormat="1" ht="13.5" customHeight="1" x14ac:dyDescent="0.2"/>
    <row r="342" s="3" customFormat="1" ht="13.5" customHeight="1" x14ac:dyDescent="0.2"/>
    <row r="343" s="3" customFormat="1" ht="13.5" customHeight="1" x14ac:dyDescent="0.2"/>
    <row r="344" s="3" customFormat="1" ht="13.5" customHeight="1" x14ac:dyDescent="0.2"/>
    <row r="345" s="3" customFormat="1" ht="13.5" customHeight="1" x14ac:dyDescent="0.2"/>
    <row r="346" s="3" customFormat="1" ht="13.5" customHeight="1" x14ac:dyDescent="0.2"/>
    <row r="347" s="3" customFormat="1" ht="13.5" customHeight="1" x14ac:dyDescent="0.2"/>
    <row r="348" s="3" customFormat="1" ht="13.5" customHeight="1" x14ac:dyDescent="0.2"/>
    <row r="349" s="3" customFormat="1" ht="13.5" customHeight="1" x14ac:dyDescent="0.2"/>
    <row r="350" s="3" customFormat="1" ht="13.5" customHeight="1" x14ac:dyDescent="0.2"/>
    <row r="351" s="3" customFormat="1" ht="13.5" customHeight="1" x14ac:dyDescent="0.2"/>
    <row r="352" s="3" customFormat="1" ht="13.5" customHeight="1" x14ac:dyDescent="0.2"/>
    <row r="353" s="3" customFormat="1" ht="13.5" customHeight="1" x14ac:dyDescent="0.2"/>
    <row r="354" s="3" customFormat="1" ht="13.5" customHeight="1" x14ac:dyDescent="0.2"/>
    <row r="355" s="3" customFormat="1" ht="13.5" customHeight="1" x14ac:dyDescent="0.2"/>
    <row r="356" s="3" customFormat="1" ht="13.5" customHeight="1" x14ac:dyDescent="0.2"/>
    <row r="357" s="3" customFormat="1" ht="13.5" customHeight="1" x14ac:dyDescent="0.2"/>
    <row r="358" s="3" customFormat="1" ht="13.5" customHeight="1" x14ac:dyDescent="0.2"/>
    <row r="359" s="3" customFormat="1" ht="13.5" customHeight="1" x14ac:dyDescent="0.2"/>
    <row r="360" s="3" customFormat="1" ht="13.5" customHeight="1" x14ac:dyDescent="0.2"/>
    <row r="361" s="3" customFormat="1" ht="13.5" customHeight="1" x14ac:dyDescent="0.2"/>
    <row r="362" s="3" customFormat="1" ht="13.5" customHeight="1" x14ac:dyDescent="0.2"/>
    <row r="363" s="3" customFormat="1" ht="13.5" customHeight="1" x14ac:dyDescent="0.2"/>
    <row r="364" s="3" customFormat="1" ht="13.5" customHeight="1" x14ac:dyDescent="0.2"/>
    <row r="365" s="3" customFormat="1" ht="13.5" customHeight="1" x14ac:dyDescent="0.2"/>
    <row r="366" s="3" customFormat="1" ht="13.5" customHeight="1" x14ac:dyDescent="0.2"/>
    <row r="367" s="3" customFormat="1" ht="13.5" customHeight="1" x14ac:dyDescent="0.2"/>
    <row r="368" s="3" customFormat="1" ht="13.5" customHeight="1" x14ac:dyDescent="0.2"/>
    <row r="369" s="3" customFormat="1" ht="13.5" customHeight="1" x14ac:dyDescent="0.2"/>
    <row r="370" s="3" customFormat="1" ht="13.5" customHeight="1" x14ac:dyDescent="0.2"/>
    <row r="371" s="3" customFormat="1" ht="13.5" customHeight="1" x14ac:dyDescent="0.2"/>
    <row r="372" s="3" customFormat="1" ht="13.5" customHeight="1" x14ac:dyDescent="0.2"/>
    <row r="373" s="3" customFormat="1" ht="13.5" customHeight="1" x14ac:dyDescent="0.2"/>
    <row r="374" s="3" customFormat="1" ht="13.5" customHeight="1" x14ac:dyDescent="0.2"/>
    <row r="375" s="3" customFormat="1" ht="13.5" customHeight="1" x14ac:dyDescent="0.2"/>
    <row r="376" s="3" customFormat="1" ht="13.5" customHeight="1" x14ac:dyDescent="0.2"/>
    <row r="377" s="3" customFormat="1" ht="13.5" customHeight="1" x14ac:dyDescent="0.2"/>
    <row r="378" s="3" customFormat="1" ht="13.5" customHeight="1" x14ac:dyDescent="0.2"/>
    <row r="379" s="3" customFormat="1" ht="13.5" customHeight="1" x14ac:dyDescent="0.2"/>
    <row r="380" s="3" customFormat="1" ht="13.5" customHeight="1" x14ac:dyDescent="0.2"/>
    <row r="381" s="3" customFormat="1" ht="13.5" customHeight="1" x14ac:dyDescent="0.2"/>
    <row r="382" s="3" customFormat="1" ht="13.5" customHeight="1" x14ac:dyDescent="0.2"/>
    <row r="383" s="3" customFormat="1" ht="13.5" customHeight="1" x14ac:dyDescent="0.2"/>
    <row r="384" s="3" customFormat="1" ht="13.5" customHeight="1" x14ac:dyDescent="0.2"/>
    <row r="385" s="3" customFormat="1" ht="13.5" customHeight="1" x14ac:dyDescent="0.2"/>
    <row r="386" s="3" customFormat="1" ht="13.5" customHeight="1" x14ac:dyDescent="0.2"/>
    <row r="387" s="3" customFormat="1" ht="13.5" customHeight="1" x14ac:dyDescent="0.2"/>
    <row r="388" s="3" customFormat="1" ht="13.5" customHeight="1" x14ac:dyDescent="0.2"/>
    <row r="389" s="3" customFormat="1" ht="13.5" customHeight="1" x14ac:dyDescent="0.2"/>
    <row r="390" s="3" customFormat="1" ht="13.5" customHeight="1" x14ac:dyDescent="0.2"/>
    <row r="391" s="3" customFormat="1" ht="13.5" customHeight="1" x14ac:dyDescent="0.2"/>
    <row r="392" s="3" customFormat="1" ht="13.5" customHeight="1" x14ac:dyDescent="0.2"/>
    <row r="393" s="3" customFormat="1" ht="13.5" customHeight="1" x14ac:dyDescent="0.2"/>
    <row r="394" s="3" customFormat="1" ht="13.5" customHeight="1" x14ac:dyDescent="0.2"/>
    <row r="395" s="3" customFormat="1" ht="13.5" customHeight="1" x14ac:dyDescent="0.2"/>
    <row r="396" s="3" customFormat="1" ht="13.5" customHeight="1" x14ac:dyDescent="0.2"/>
    <row r="397" s="3" customFormat="1" ht="13.5" customHeight="1" x14ac:dyDescent="0.2"/>
    <row r="398" s="3" customFormat="1" ht="13.5" customHeight="1" x14ac:dyDescent="0.2"/>
    <row r="399" s="3" customFormat="1" ht="13.5" customHeight="1" x14ac:dyDescent="0.2"/>
    <row r="400" s="3" customFormat="1" ht="13.5" customHeight="1" x14ac:dyDescent="0.2"/>
    <row r="401" s="3" customFormat="1" ht="13.5" customHeight="1" x14ac:dyDescent="0.2"/>
    <row r="402" s="3" customFormat="1" ht="13.5" customHeight="1" x14ac:dyDescent="0.2"/>
    <row r="403" s="3" customFormat="1" ht="13.5" customHeight="1" x14ac:dyDescent="0.2"/>
    <row r="404" s="3" customFormat="1" ht="13.5" customHeight="1" x14ac:dyDescent="0.2"/>
    <row r="405" s="3" customFormat="1" ht="13.5" customHeight="1" x14ac:dyDescent="0.2"/>
    <row r="406" s="3" customFormat="1" ht="13.5" customHeight="1" x14ac:dyDescent="0.2"/>
    <row r="407" s="3" customFormat="1" ht="13.5" customHeight="1" x14ac:dyDescent="0.2"/>
    <row r="408" s="3" customFormat="1" ht="13.5" customHeight="1" x14ac:dyDescent="0.2"/>
    <row r="409" s="3" customFormat="1" ht="13.5" customHeight="1" x14ac:dyDescent="0.2"/>
    <row r="410" s="3" customFormat="1" ht="13.5" customHeight="1" x14ac:dyDescent="0.2"/>
    <row r="411" s="3" customFormat="1" ht="13.5" customHeight="1" x14ac:dyDescent="0.2"/>
    <row r="412" s="3" customFormat="1" ht="13.5" customHeight="1" x14ac:dyDescent="0.2"/>
    <row r="413" s="3" customFormat="1" ht="13.5" customHeight="1" x14ac:dyDescent="0.2"/>
    <row r="414" s="3" customFormat="1" ht="13.5" customHeight="1" x14ac:dyDescent="0.2"/>
    <row r="415" s="3" customFormat="1" ht="13.5" customHeight="1" x14ac:dyDescent="0.2"/>
    <row r="416" s="3" customFormat="1" ht="13.5" customHeight="1" x14ac:dyDescent="0.2"/>
    <row r="417" s="3" customFormat="1" ht="13.5" customHeight="1" x14ac:dyDescent="0.2"/>
    <row r="418" s="3" customFormat="1" ht="13.5" customHeight="1" x14ac:dyDescent="0.2"/>
    <row r="419" s="3" customFormat="1" ht="13.5" customHeight="1" x14ac:dyDescent="0.2"/>
    <row r="420" s="3" customFormat="1" ht="13.5" customHeight="1" x14ac:dyDescent="0.2"/>
    <row r="421" s="3" customFormat="1" ht="13.5" customHeight="1" x14ac:dyDescent="0.2"/>
    <row r="422" s="3" customFormat="1" ht="13.5" customHeight="1" x14ac:dyDescent="0.2"/>
    <row r="423" s="3" customFormat="1" ht="13.5" customHeight="1" x14ac:dyDescent="0.2"/>
    <row r="424" s="3" customFormat="1" ht="13.5" customHeight="1" x14ac:dyDescent="0.2"/>
    <row r="425" s="3" customFormat="1" ht="13.5" customHeight="1" x14ac:dyDescent="0.2"/>
    <row r="426" s="3" customFormat="1" ht="13.5" customHeight="1" x14ac:dyDescent="0.2"/>
    <row r="427" s="3" customFormat="1" ht="13.5" customHeight="1" x14ac:dyDescent="0.2"/>
    <row r="428" s="3" customFormat="1" ht="13.5" customHeight="1" x14ac:dyDescent="0.2"/>
    <row r="429" s="3" customFormat="1" ht="13.5" customHeight="1" x14ac:dyDescent="0.2"/>
    <row r="430" s="3" customFormat="1" ht="13.5" customHeight="1" x14ac:dyDescent="0.2"/>
    <row r="431" s="3" customFormat="1" ht="13.5" customHeight="1" x14ac:dyDescent="0.2"/>
    <row r="432" s="3" customFormat="1" ht="13.5" customHeight="1" x14ac:dyDescent="0.2"/>
    <row r="433" s="3" customFormat="1" ht="13.5" customHeight="1" x14ac:dyDescent="0.2"/>
    <row r="434" s="3" customFormat="1" ht="13.5" customHeight="1" x14ac:dyDescent="0.2"/>
    <row r="435" s="3" customFormat="1" ht="13.5" customHeight="1" x14ac:dyDescent="0.2"/>
    <row r="436" s="3" customFormat="1" ht="13.5" customHeight="1" x14ac:dyDescent="0.2"/>
    <row r="437" s="3" customFormat="1" ht="13.5" customHeight="1" x14ac:dyDescent="0.2"/>
    <row r="438" s="3" customFormat="1" ht="13.5" customHeight="1" x14ac:dyDescent="0.2"/>
    <row r="439" s="3" customFormat="1" ht="13.5" customHeight="1" x14ac:dyDescent="0.2"/>
    <row r="440" s="3" customFormat="1" ht="13.5" customHeight="1" x14ac:dyDescent="0.2"/>
    <row r="441" s="3" customFormat="1" ht="13.5" customHeight="1" x14ac:dyDescent="0.2"/>
    <row r="442" s="3" customFormat="1" ht="13.5" customHeight="1" x14ac:dyDescent="0.2"/>
    <row r="443" s="3" customFormat="1" ht="13.5" customHeight="1" x14ac:dyDescent="0.2"/>
    <row r="444" s="3" customFormat="1" ht="13.5" customHeight="1" x14ac:dyDescent="0.2"/>
    <row r="445" s="3" customFormat="1" ht="13.5" customHeight="1" x14ac:dyDescent="0.2"/>
    <row r="446" s="3" customFormat="1" ht="13.5" customHeight="1" x14ac:dyDescent="0.2"/>
    <row r="447" s="3" customFormat="1" ht="13.5" customHeight="1" x14ac:dyDescent="0.2"/>
    <row r="448" s="3" customFormat="1" ht="13.5" customHeight="1" x14ac:dyDescent="0.2"/>
    <row r="449" s="3" customFormat="1" ht="13.5" customHeight="1" x14ac:dyDescent="0.2"/>
    <row r="450" s="3" customFormat="1" ht="13.5" customHeight="1" x14ac:dyDescent="0.2"/>
    <row r="451" s="3" customFormat="1" ht="13.5" customHeight="1" x14ac:dyDescent="0.2"/>
    <row r="452" s="3" customFormat="1" ht="13.5" customHeight="1" x14ac:dyDescent="0.2"/>
    <row r="453" s="3" customFormat="1" ht="13.5" customHeight="1" x14ac:dyDescent="0.2"/>
    <row r="454" s="3" customFormat="1" ht="13.5" customHeight="1" x14ac:dyDescent="0.2"/>
    <row r="455" s="3" customFormat="1" ht="13.5" customHeight="1" x14ac:dyDescent="0.2"/>
    <row r="456" s="3" customFormat="1" ht="13.5" customHeight="1" x14ac:dyDescent="0.2"/>
    <row r="457" s="3" customFormat="1" ht="13.5" customHeight="1" x14ac:dyDescent="0.2"/>
    <row r="458" s="3" customFormat="1" ht="13.5" customHeight="1" x14ac:dyDescent="0.2"/>
    <row r="459" s="3" customFormat="1" ht="13.5" customHeight="1" x14ac:dyDescent="0.2"/>
    <row r="460" s="3" customFormat="1" ht="13.5" customHeight="1" x14ac:dyDescent="0.2"/>
    <row r="461" s="3" customFormat="1" ht="13.5" customHeight="1" x14ac:dyDescent="0.2"/>
    <row r="462" s="3" customFormat="1" ht="13.5" customHeight="1" x14ac:dyDescent="0.2"/>
    <row r="463" s="3" customFormat="1" ht="13.5" customHeight="1" x14ac:dyDescent="0.2"/>
    <row r="464" s="3" customFormat="1" ht="13.5" customHeight="1" x14ac:dyDescent="0.2"/>
    <row r="465" s="3" customFormat="1" ht="13.5" customHeight="1" x14ac:dyDescent="0.2"/>
    <row r="466" s="3" customFormat="1" ht="13.5" customHeight="1" x14ac:dyDescent="0.2"/>
    <row r="467" s="3" customFormat="1" ht="13.5" customHeight="1" x14ac:dyDescent="0.2"/>
    <row r="468" s="3" customFormat="1" ht="13.5" customHeight="1" x14ac:dyDescent="0.2"/>
    <row r="469" s="3" customFormat="1" ht="13.5" customHeight="1" x14ac:dyDescent="0.2"/>
    <row r="470" s="3" customFormat="1" ht="13.5" customHeight="1" x14ac:dyDescent="0.2"/>
    <row r="471" s="3" customFormat="1" ht="13.5" customHeight="1" x14ac:dyDescent="0.2"/>
    <row r="472" s="3" customFormat="1" ht="13.5" customHeight="1" x14ac:dyDescent="0.2"/>
    <row r="473" s="3" customFormat="1" ht="13.5" customHeight="1" x14ac:dyDescent="0.2"/>
    <row r="474" s="3" customFormat="1" ht="13.5" customHeight="1" x14ac:dyDescent="0.2"/>
    <row r="475" s="3" customFormat="1" ht="13.5" customHeight="1" x14ac:dyDescent="0.2"/>
    <row r="476" s="3" customFormat="1" ht="13.5" customHeight="1" x14ac:dyDescent="0.2"/>
    <row r="477" s="3" customFormat="1" ht="13.5" customHeight="1" x14ac:dyDescent="0.2"/>
    <row r="478" s="3" customFormat="1" ht="13.5" customHeight="1" x14ac:dyDescent="0.2"/>
    <row r="479" s="3" customFormat="1" ht="13.5" customHeight="1" x14ac:dyDescent="0.2"/>
    <row r="480" s="3" customFormat="1" ht="13.5" customHeight="1" x14ac:dyDescent="0.2"/>
    <row r="481" s="3" customFormat="1" ht="13.5" customHeight="1" x14ac:dyDescent="0.2"/>
    <row r="482" s="3" customFormat="1" ht="13.5" customHeight="1" x14ac:dyDescent="0.2"/>
    <row r="483" s="3" customFormat="1" ht="13.5" customHeight="1" x14ac:dyDescent="0.2"/>
    <row r="484" s="3" customFormat="1" ht="13.5" customHeight="1" x14ac:dyDescent="0.2"/>
    <row r="485" s="3" customFormat="1" ht="13.5" customHeight="1" x14ac:dyDescent="0.2"/>
    <row r="486" s="3" customFormat="1" ht="13.5" customHeight="1" x14ac:dyDescent="0.2"/>
    <row r="487" s="3" customFormat="1" ht="13.5" customHeight="1" x14ac:dyDescent="0.2"/>
    <row r="488" s="3" customFormat="1" ht="13.5" customHeight="1" x14ac:dyDescent="0.2"/>
    <row r="489" s="3" customFormat="1" ht="13.5" customHeight="1" x14ac:dyDescent="0.2"/>
    <row r="490" s="3" customFormat="1" ht="13.5" customHeight="1" x14ac:dyDescent="0.2"/>
    <row r="491" s="3" customFormat="1" ht="13.5" customHeight="1" x14ac:dyDescent="0.2"/>
    <row r="492" s="3" customFormat="1" ht="13.5" customHeight="1" x14ac:dyDescent="0.2"/>
    <row r="493" s="3" customFormat="1" ht="13.5" customHeight="1" x14ac:dyDescent="0.2"/>
    <row r="494" s="3" customFormat="1" ht="13.5" customHeight="1" x14ac:dyDescent="0.2"/>
    <row r="495" s="3" customFormat="1" ht="13.5" customHeight="1" x14ac:dyDescent="0.2"/>
    <row r="496" s="3" customFormat="1" ht="13.5" customHeight="1" x14ac:dyDescent="0.2"/>
    <row r="497" s="3" customFormat="1" ht="13.5" customHeight="1" x14ac:dyDescent="0.2"/>
    <row r="498" s="3" customFormat="1" ht="13.5" customHeight="1" x14ac:dyDescent="0.2"/>
    <row r="499" s="3" customFormat="1" ht="13.5" customHeight="1" x14ac:dyDescent="0.2"/>
    <row r="500" s="3" customFormat="1" ht="13.5" customHeight="1" x14ac:dyDescent="0.2"/>
    <row r="501" s="3" customFormat="1" ht="13.5" customHeight="1" x14ac:dyDescent="0.2"/>
    <row r="502" s="3" customFormat="1" ht="13.5" customHeight="1" x14ac:dyDescent="0.2"/>
    <row r="503" s="3" customFormat="1" ht="13.5" customHeight="1" x14ac:dyDescent="0.2"/>
    <row r="504" s="3" customFormat="1" ht="13.5" customHeight="1" x14ac:dyDescent="0.2"/>
    <row r="505" s="3" customFormat="1" ht="13.5" customHeight="1" x14ac:dyDescent="0.2"/>
    <row r="506" s="3" customFormat="1" ht="13.5" customHeight="1" x14ac:dyDescent="0.2"/>
    <row r="507" s="3" customFormat="1" ht="13.5" customHeight="1" x14ac:dyDescent="0.2"/>
    <row r="508" s="3" customFormat="1" ht="13.5" customHeight="1" x14ac:dyDescent="0.2"/>
    <row r="509" s="3" customFormat="1" ht="13.5" customHeight="1" x14ac:dyDescent="0.2"/>
    <row r="510" s="3" customFormat="1" ht="13.5" customHeight="1" x14ac:dyDescent="0.2"/>
    <row r="511" s="3" customFormat="1" ht="13.5" customHeight="1" x14ac:dyDescent="0.2"/>
    <row r="512" s="3" customFormat="1" ht="13.5" customHeight="1" x14ac:dyDescent="0.2"/>
    <row r="513" s="3" customFormat="1" ht="13.5" customHeight="1" x14ac:dyDescent="0.2"/>
    <row r="514" s="3" customFormat="1" ht="13.5" customHeight="1" x14ac:dyDescent="0.2"/>
    <row r="515" s="3" customFormat="1" ht="13.5" customHeight="1" x14ac:dyDescent="0.2"/>
    <row r="516" s="3" customFormat="1" ht="13.5" customHeight="1" x14ac:dyDescent="0.2"/>
    <row r="517" s="3" customFormat="1" ht="13.5" customHeight="1" x14ac:dyDescent="0.2"/>
    <row r="518" s="3" customFormat="1" ht="13.5" customHeight="1" x14ac:dyDescent="0.2"/>
    <row r="519" s="3" customFormat="1" ht="13.5" customHeight="1" x14ac:dyDescent="0.2"/>
    <row r="520" s="3" customFormat="1" ht="13.5" customHeight="1" x14ac:dyDescent="0.2"/>
    <row r="521" s="3" customFormat="1" ht="13.5" customHeight="1" x14ac:dyDescent="0.2"/>
    <row r="522" s="3" customFormat="1" ht="13.5" customHeight="1" x14ac:dyDescent="0.2"/>
    <row r="523" s="3" customFormat="1" ht="13.5" customHeight="1" x14ac:dyDescent="0.2"/>
    <row r="524" s="3" customFormat="1" ht="13.5" customHeight="1" x14ac:dyDescent="0.2"/>
    <row r="525" s="3" customFormat="1" ht="13.5" customHeight="1" x14ac:dyDescent="0.2"/>
    <row r="526" s="3" customFormat="1" ht="13.5" customHeight="1" x14ac:dyDescent="0.2"/>
    <row r="527" s="3" customFormat="1" ht="13.5" customHeight="1" x14ac:dyDescent="0.2"/>
    <row r="528" s="3" customFormat="1" ht="13.5" customHeight="1" x14ac:dyDescent="0.2"/>
    <row r="529" s="3" customFormat="1" ht="13.5" customHeight="1" x14ac:dyDescent="0.2"/>
    <row r="530" s="3" customFormat="1" ht="13.5" customHeight="1" x14ac:dyDescent="0.2"/>
    <row r="531" s="3" customFormat="1" ht="13.5" customHeight="1" x14ac:dyDescent="0.2"/>
    <row r="532" s="3" customFormat="1" ht="13.5" customHeight="1" x14ac:dyDescent="0.2"/>
    <row r="533" s="3" customFormat="1" ht="13.5" customHeight="1" x14ac:dyDescent="0.2"/>
    <row r="534" s="3" customFormat="1" ht="13.5" customHeight="1" x14ac:dyDescent="0.2"/>
    <row r="535" s="3" customFormat="1" ht="13.5" customHeight="1" x14ac:dyDescent="0.2"/>
    <row r="536" s="3" customFormat="1" ht="13.5" customHeight="1" x14ac:dyDescent="0.2"/>
    <row r="537" s="3" customFormat="1" ht="13.5" customHeight="1" x14ac:dyDescent="0.2"/>
    <row r="538" s="3" customFormat="1" ht="13.5" customHeight="1" x14ac:dyDescent="0.2"/>
    <row r="539" s="3" customFormat="1" ht="13.5" customHeight="1" x14ac:dyDescent="0.2"/>
    <row r="540" s="3" customFormat="1" ht="13.5" customHeight="1" x14ac:dyDescent="0.2"/>
    <row r="541" s="3" customFormat="1" ht="13.5" customHeight="1" x14ac:dyDescent="0.2"/>
    <row r="542" s="3" customFormat="1" ht="13.5" customHeight="1" x14ac:dyDescent="0.2"/>
    <row r="543" s="3" customFormat="1" ht="13.5" customHeight="1" x14ac:dyDescent="0.2"/>
    <row r="544" s="3" customFormat="1" ht="13.5" customHeight="1" x14ac:dyDescent="0.2"/>
    <row r="545" s="3" customFormat="1" ht="13.5" customHeight="1" x14ac:dyDescent="0.2"/>
    <row r="546" s="3" customFormat="1" ht="13.5" customHeight="1" x14ac:dyDescent="0.2"/>
    <row r="547" s="3" customFormat="1" ht="13.5" customHeight="1" x14ac:dyDescent="0.2"/>
    <row r="548" s="3" customFormat="1" ht="13.5" customHeight="1" x14ac:dyDescent="0.2"/>
    <row r="549" s="3" customFormat="1" ht="13.5" customHeight="1" x14ac:dyDescent="0.2"/>
    <row r="550" s="3" customFormat="1" ht="13.5" customHeight="1" x14ac:dyDescent="0.2"/>
    <row r="551" s="3" customFormat="1" ht="13.5" customHeight="1" x14ac:dyDescent="0.2"/>
    <row r="552" s="3" customFormat="1" ht="13.5" customHeight="1" x14ac:dyDescent="0.2"/>
    <row r="553" s="3" customFormat="1" ht="13.5" customHeight="1" x14ac:dyDescent="0.2"/>
    <row r="554" s="3" customFormat="1" ht="13.5" customHeight="1" x14ac:dyDescent="0.2"/>
    <row r="555" s="3" customFormat="1" ht="13.5" customHeight="1" x14ac:dyDescent="0.2"/>
    <row r="556" s="3" customFormat="1" ht="13.5" customHeight="1" x14ac:dyDescent="0.2"/>
    <row r="557" s="3" customFormat="1" ht="13.5" customHeight="1" x14ac:dyDescent="0.2"/>
    <row r="558" s="3" customFormat="1" ht="13.5" customHeight="1" x14ac:dyDescent="0.2"/>
    <row r="559" s="3" customFormat="1" ht="13.5" customHeight="1" x14ac:dyDescent="0.2"/>
    <row r="560" s="3" customFormat="1" ht="13.5" customHeight="1" x14ac:dyDescent="0.2"/>
    <row r="561" s="3" customFormat="1" ht="13.5" customHeight="1" x14ac:dyDescent="0.2"/>
    <row r="562" s="3" customFormat="1" ht="13.5" customHeight="1" x14ac:dyDescent="0.2"/>
    <row r="563" s="3" customFormat="1" ht="13.5" customHeight="1" x14ac:dyDescent="0.2"/>
    <row r="564" s="3" customFormat="1" ht="13.5" customHeight="1" x14ac:dyDescent="0.2"/>
    <row r="565" s="3" customFormat="1" ht="13.5" customHeight="1" x14ac:dyDescent="0.2"/>
    <row r="566" s="3" customFormat="1" ht="13.5" customHeight="1" x14ac:dyDescent="0.2"/>
    <row r="567" s="3" customFormat="1" ht="13.5" customHeight="1" x14ac:dyDescent="0.2"/>
    <row r="568" s="3" customFormat="1" ht="13.5" customHeight="1" x14ac:dyDescent="0.2"/>
    <row r="569" s="3" customFormat="1" ht="13.5" customHeight="1" x14ac:dyDescent="0.2"/>
    <row r="570" s="3" customFormat="1" ht="13.5" customHeight="1" x14ac:dyDescent="0.2"/>
    <row r="571" s="3" customFormat="1" ht="13.5" customHeight="1" x14ac:dyDescent="0.2"/>
    <row r="572" s="3" customFormat="1" ht="13.5" customHeight="1" x14ac:dyDescent="0.2"/>
    <row r="573" s="3" customFormat="1" ht="13.5" customHeight="1" x14ac:dyDescent="0.2"/>
    <row r="574" s="3" customFormat="1" ht="13.5" customHeight="1" x14ac:dyDescent="0.2"/>
    <row r="575" s="3" customFormat="1" ht="13.5" customHeight="1" x14ac:dyDescent="0.2"/>
    <row r="576" s="3" customFormat="1" ht="13.5" customHeight="1" x14ac:dyDescent="0.2"/>
    <row r="577" s="3" customFormat="1" ht="13.5" customHeight="1" x14ac:dyDescent="0.2"/>
    <row r="578" s="3" customFormat="1" ht="13.5" customHeight="1" x14ac:dyDescent="0.2"/>
    <row r="579" s="3" customFormat="1" ht="13.5" customHeight="1" x14ac:dyDescent="0.2"/>
    <row r="580" s="3" customFormat="1" ht="13.5" customHeight="1" x14ac:dyDescent="0.2"/>
    <row r="581" s="3" customFormat="1" ht="13.5" customHeight="1" x14ac:dyDescent="0.2"/>
    <row r="582" s="3" customFormat="1" ht="13.5" customHeight="1" x14ac:dyDescent="0.2"/>
    <row r="583" s="3" customFormat="1" ht="13.5" customHeight="1" x14ac:dyDescent="0.2"/>
    <row r="584" s="3" customFormat="1" ht="13.5" customHeight="1" x14ac:dyDescent="0.2"/>
    <row r="585" s="3" customFormat="1" ht="13.5" customHeight="1" x14ac:dyDescent="0.2"/>
    <row r="586" s="3" customFormat="1" ht="13.5" customHeight="1" x14ac:dyDescent="0.2"/>
    <row r="587" s="3" customFormat="1" ht="13.5" customHeight="1" x14ac:dyDescent="0.2"/>
    <row r="588" s="3" customFormat="1" ht="13.5" customHeight="1" x14ac:dyDescent="0.2"/>
    <row r="589" s="3" customFormat="1" ht="13.5" customHeight="1" x14ac:dyDescent="0.2"/>
    <row r="590" s="3" customFormat="1" ht="13.5" customHeight="1" x14ac:dyDescent="0.2"/>
    <row r="591" s="3" customFormat="1" ht="13.5" customHeight="1" x14ac:dyDescent="0.2"/>
    <row r="592" s="3" customFormat="1" ht="13.5" customHeight="1" x14ac:dyDescent="0.2"/>
    <row r="593" s="3" customFormat="1" ht="13.5" customHeight="1" x14ac:dyDescent="0.2"/>
    <row r="594" s="3" customFormat="1" ht="13.5" customHeight="1" x14ac:dyDescent="0.2"/>
    <row r="595" s="3" customFormat="1" ht="13.5" customHeight="1" x14ac:dyDescent="0.2"/>
    <row r="596" s="3" customFormat="1" ht="13.5" customHeight="1" x14ac:dyDescent="0.2"/>
    <row r="597" s="3" customFormat="1" ht="13.5" customHeight="1" x14ac:dyDescent="0.2"/>
    <row r="598" s="3" customFormat="1" ht="13.5" customHeight="1" x14ac:dyDescent="0.2"/>
    <row r="599" s="3" customFormat="1" ht="13.5" customHeight="1" x14ac:dyDescent="0.2"/>
    <row r="600" s="3" customFormat="1" ht="13.5" customHeight="1" x14ac:dyDescent="0.2"/>
    <row r="601" s="3" customFormat="1" ht="13.5" customHeight="1" x14ac:dyDescent="0.2"/>
    <row r="602" s="3" customFormat="1" ht="13.5" customHeight="1" x14ac:dyDescent="0.2"/>
    <row r="603" s="3" customFormat="1" ht="13.5" customHeight="1" x14ac:dyDescent="0.2"/>
    <row r="604" s="3" customFormat="1" ht="13.5" customHeight="1" x14ac:dyDescent="0.2"/>
    <row r="605" s="3" customFormat="1" ht="13.5" customHeight="1" x14ac:dyDescent="0.2"/>
    <row r="606" s="3" customFormat="1" ht="13.5" customHeight="1" x14ac:dyDescent="0.2"/>
    <row r="607" s="3" customFormat="1" ht="13.5" customHeight="1" x14ac:dyDescent="0.2"/>
    <row r="608" s="3" customFormat="1" ht="13.5" customHeight="1" x14ac:dyDescent="0.2"/>
    <row r="609" s="3" customFormat="1" ht="13.5" customHeight="1" x14ac:dyDescent="0.2"/>
    <row r="610" s="3" customFormat="1" ht="13.5" customHeight="1" x14ac:dyDescent="0.2"/>
    <row r="611" s="3" customFormat="1" ht="13.5" customHeight="1" x14ac:dyDescent="0.2"/>
    <row r="612" s="3" customFormat="1" ht="13.5" customHeight="1" x14ac:dyDescent="0.2"/>
    <row r="613" s="3" customFormat="1" ht="13.5" customHeight="1" x14ac:dyDescent="0.2"/>
    <row r="614" s="3" customFormat="1" ht="13.5" customHeight="1" x14ac:dyDescent="0.2"/>
    <row r="615" s="3" customFormat="1" ht="13.5" customHeight="1" x14ac:dyDescent="0.2"/>
    <row r="616" s="3" customFormat="1" ht="13.5" customHeight="1" x14ac:dyDescent="0.2"/>
    <row r="617" s="3" customFormat="1" ht="13.5" customHeight="1" x14ac:dyDescent="0.2"/>
    <row r="618" s="3" customFormat="1" ht="13.5" customHeight="1" x14ac:dyDescent="0.2"/>
    <row r="619" s="3" customFormat="1" ht="13.5" customHeight="1" x14ac:dyDescent="0.2"/>
    <row r="620" s="3" customFormat="1" ht="13.5" customHeight="1" x14ac:dyDescent="0.2"/>
    <row r="621" s="3" customFormat="1" ht="13.5" customHeight="1" x14ac:dyDescent="0.2"/>
    <row r="622" s="3" customFormat="1" ht="13.5" customHeight="1" x14ac:dyDescent="0.2"/>
    <row r="623" s="3" customFormat="1" ht="13.5" customHeight="1" x14ac:dyDescent="0.2"/>
    <row r="624" s="3" customFormat="1" ht="13.5" customHeight="1" x14ac:dyDescent="0.2"/>
    <row r="625" s="3" customFormat="1" ht="13.5" customHeight="1" x14ac:dyDescent="0.2"/>
    <row r="626" s="3" customFormat="1" ht="13.5" customHeight="1" x14ac:dyDescent="0.2"/>
    <row r="627" s="3" customFormat="1" ht="13.5" customHeight="1" x14ac:dyDescent="0.2"/>
    <row r="628" s="3" customFormat="1" ht="13.5" customHeight="1" x14ac:dyDescent="0.2"/>
    <row r="629" s="3" customFormat="1" ht="13.5" customHeight="1" x14ac:dyDescent="0.2"/>
    <row r="630" s="3" customFormat="1" ht="13.5" customHeight="1" x14ac:dyDescent="0.2"/>
    <row r="631" s="3" customFormat="1" ht="13.5" customHeight="1" x14ac:dyDescent="0.2"/>
    <row r="632" s="3" customFormat="1" ht="13.5" customHeight="1" x14ac:dyDescent="0.2"/>
    <row r="633" s="3" customFormat="1" ht="13.5" customHeight="1" x14ac:dyDescent="0.2"/>
    <row r="634" s="3" customFormat="1" ht="13.5" customHeight="1" x14ac:dyDescent="0.2"/>
    <row r="635" s="3" customFormat="1" ht="13.5" customHeight="1" x14ac:dyDescent="0.2"/>
    <row r="636" s="3" customFormat="1" ht="13.5" customHeight="1" x14ac:dyDescent="0.2"/>
    <row r="637" s="3" customFormat="1" ht="13.5" customHeight="1" x14ac:dyDescent="0.2"/>
    <row r="638" s="3" customFormat="1" ht="13.5" customHeight="1" x14ac:dyDescent="0.2"/>
    <row r="639" s="3" customFormat="1" ht="13.5" customHeight="1" x14ac:dyDescent="0.2"/>
    <row r="640" s="3" customFormat="1" ht="13.5" customHeight="1" x14ac:dyDescent="0.2"/>
    <row r="641" s="3" customFormat="1" ht="13.5" customHeight="1" x14ac:dyDescent="0.2"/>
    <row r="642" s="3" customFormat="1" ht="13.5" customHeight="1" x14ac:dyDescent="0.2"/>
    <row r="643" s="3" customFormat="1" ht="13.5" customHeight="1" x14ac:dyDescent="0.2"/>
    <row r="644" s="3" customFormat="1" ht="13.5" customHeight="1" x14ac:dyDescent="0.2"/>
    <row r="645" s="3" customFormat="1" ht="13.5" customHeight="1" x14ac:dyDescent="0.2"/>
    <row r="646" s="3" customFormat="1" ht="13.5" customHeight="1" x14ac:dyDescent="0.2"/>
    <row r="647" s="3" customFormat="1" ht="13.5" customHeight="1" x14ac:dyDescent="0.2"/>
    <row r="648" s="3" customFormat="1" ht="13.5" customHeight="1" x14ac:dyDescent="0.2"/>
    <row r="649" s="3" customFormat="1" ht="13.5" customHeight="1" x14ac:dyDescent="0.2"/>
    <row r="650" s="3" customFormat="1" ht="13.5" customHeight="1" x14ac:dyDescent="0.2"/>
    <row r="651" s="3" customFormat="1" ht="13.5" customHeight="1" x14ac:dyDescent="0.2"/>
    <row r="652" s="3" customFormat="1" ht="13.5" customHeight="1" x14ac:dyDescent="0.2"/>
    <row r="653" s="3" customFormat="1" ht="13.5" customHeight="1" x14ac:dyDescent="0.2"/>
    <row r="654" s="3" customFormat="1" ht="13.5" customHeight="1" x14ac:dyDescent="0.2"/>
    <row r="655" s="3" customFormat="1" ht="13.5" customHeight="1" x14ac:dyDescent="0.2"/>
    <row r="656" s="3" customFormat="1" ht="13.5" customHeight="1" x14ac:dyDescent="0.2"/>
    <row r="657" s="3" customFormat="1" ht="13.5" customHeight="1" x14ac:dyDescent="0.2"/>
    <row r="658" s="3" customFormat="1" ht="13.5" customHeight="1" x14ac:dyDescent="0.2"/>
    <row r="659" s="3" customFormat="1" ht="13.5" customHeight="1" x14ac:dyDescent="0.2"/>
    <row r="660" s="3" customFormat="1" ht="13.5" customHeight="1" x14ac:dyDescent="0.2"/>
    <row r="661" s="3" customFormat="1" ht="13.5" customHeight="1" x14ac:dyDescent="0.2"/>
    <row r="662" s="3" customFormat="1" ht="13.5" customHeight="1" x14ac:dyDescent="0.2"/>
    <row r="663" s="3" customFormat="1" ht="13.5" customHeight="1" x14ac:dyDescent="0.2"/>
    <row r="664" s="3" customFormat="1" ht="13.5" customHeight="1" x14ac:dyDescent="0.2"/>
    <row r="665" s="3" customFormat="1" ht="13.5" customHeight="1" x14ac:dyDescent="0.2"/>
    <row r="666" s="3" customFormat="1" ht="13.5" customHeight="1" x14ac:dyDescent="0.2"/>
    <row r="667" s="3" customFormat="1" ht="13.5" customHeight="1" x14ac:dyDescent="0.2"/>
    <row r="668" s="3" customFormat="1" ht="13.5" customHeight="1" x14ac:dyDescent="0.2"/>
    <row r="669" s="3" customFormat="1" ht="13.5" customHeight="1" x14ac:dyDescent="0.2"/>
    <row r="670" s="3" customFormat="1" ht="13.5" customHeight="1" x14ac:dyDescent="0.2"/>
    <row r="671" s="3" customFormat="1" ht="13.5" customHeight="1" x14ac:dyDescent="0.2"/>
    <row r="672" s="3" customFormat="1" ht="13.5" customHeight="1" x14ac:dyDescent="0.2"/>
    <row r="673" s="3" customFormat="1" ht="13.5" customHeight="1" x14ac:dyDescent="0.2"/>
    <row r="674" s="3" customFormat="1" ht="13.5" customHeight="1" x14ac:dyDescent="0.2"/>
    <row r="675" s="3" customFormat="1" ht="13.5" customHeight="1" x14ac:dyDescent="0.2"/>
    <row r="676" s="3" customFormat="1" ht="13.5" customHeight="1" x14ac:dyDescent="0.2"/>
    <row r="677" s="3" customFormat="1" ht="13.5" customHeight="1" x14ac:dyDescent="0.2"/>
    <row r="678" s="3" customFormat="1" ht="13.5" customHeight="1" x14ac:dyDescent="0.2"/>
    <row r="679" s="3" customFormat="1" ht="13.5" customHeight="1" x14ac:dyDescent="0.2"/>
    <row r="680" s="3" customFormat="1" ht="13.5" customHeight="1" x14ac:dyDescent="0.2"/>
    <row r="681" s="3" customFormat="1" ht="13.5" customHeight="1" x14ac:dyDescent="0.2"/>
    <row r="682" s="3" customFormat="1" ht="13.5" customHeight="1" x14ac:dyDescent="0.2"/>
    <row r="683" s="3" customFormat="1" ht="13.5" customHeight="1" x14ac:dyDescent="0.2"/>
    <row r="684" s="3" customFormat="1" ht="13.5" customHeight="1" x14ac:dyDescent="0.2"/>
    <row r="685" s="3" customFormat="1" ht="13.5" customHeight="1" x14ac:dyDescent="0.2"/>
    <row r="686" s="3" customFormat="1" ht="13.5" customHeight="1" x14ac:dyDescent="0.2"/>
    <row r="687" s="3" customFormat="1" ht="13.5" customHeight="1" x14ac:dyDescent="0.2"/>
    <row r="688" s="3" customFormat="1" ht="13.5" customHeight="1" x14ac:dyDescent="0.2"/>
    <row r="689" s="3" customFormat="1" ht="13.5" customHeight="1" x14ac:dyDescent="0.2"/>
    <row r="690" s="3" customFormat="1" ht="13.5" customHeight="1" x14ac:dyDescent="0.2"/>
    <row r="691" s="3" customFormat="1" ht="13.5" customHeight="1" x14ac:dyDescent="0.2"/>
    <row r="692" s="3" customFormat="1" ht="13.5" customHeight="1" x14ac:dyDescent="0.2"/>
    <row r="693" s="3" customFormat="1" ht="13.5" customHeight="1" x14ac:dyDescent="0.2"/>
    <row r="694" s="3" customFormat="1" ht="13.5" customHeight="1" x14ac:dyDescent="0.2"/>
    <row r="695" s="3" customFormat="1" ht="13.5" customHeight="1" x14ac:dyDescent="0.2"/>
    <row r="696" s="3" customFormat="1" ht="13.5" customHeight="1" x14ac:dyDescent="0.2"/>
    <row r="697" s="3" customFormat="1" ht="13.5" customHeight="1" x14ac:dyDescent="0.2"/>
    <row r="698" s="3" customFormat="1" ht="13.5" customHeight="1" x14ac:dyDescent="0.2"/>
    <row r="699" s="3" customFormat="1" ht="13.5" customHeight="1" x14ac:dyDescent="0.2"/>
    <row r="700" s="3" customFormat="1" ht="13.5" customHeight="1" x14ac:dyDescent="0.2"/>
    <row r="701" s="3" customFormat="1" ht="13.5" customHeight="1" x14ac:dyDescent="0.2"/>
    <row r="702" s="3" customFormat="1" ht="13.5" customHeight="1" x14ac:dyDescent="0.2"/>
    <row r="703" s="3" customFormat="1" ht="13.5" customHeight="1" x14ac:dyDescent="0.2"/>
    <row r="704" s="3" customFormat="1" ht="13.5" customHeight="1" x14ac:dyDescent="0.2"/>
    <row r="705" s="3" customFormat="1" ht="13.5" customHeight="1" x14ac:dyDescent="0.2"/>
    <row r="706" s="3" customFormat="1" ht="13.5" customHeight="1" x14ac:dyDescent="0.2"/>
    <row r="707" s="3" customFormat="1" ht="13.5" customHeight="1" x14ac:dyDescent="0.2"/>
    <row r="708" s="3" customFormat="1" ht="13.5" customHeight="1" x14ac:dyDescent="0.2"/>
    <row r="709" s="3" customFormat="1" ht="13.5" customHeight="1" x14ac:dyDescent="0.2"/>
    <row r="710" s="3" customFormat="1" ht="13.5" customHeight="1" x14ac:dyDescent="0.2"/>
    <row r="711" s="3" customFormat="1" ht="13.5" customHeight="1" x14ac:dyDescent="0.2"/>
    <row r="712" s="3" customFormat="1" ht="13.5" customHeight="1" x14ac:dyDescent="0.2"/>
    <row r="713" s="3" customFormat="1" ht="13.5" customHeight="1" x14ac:dyDescent="0.2"/>
    <row r="714" s="3" customFormat="1" ht="13.5" customHeight="1" x14ac:dyDescent="0.2"/>
    <row r="715" s="3" customFormat="1" ht="13.5" customHeight="1" x14ac:dyDescent="0.2"/>
    <row r="716" s="3" customFormat="1" ht="13.5" customHeight="1" x14ac:dyDescent="0.2"/>
    <row r="717" s="3" customFormat="1" ht="13.5" customHeight="1" x14ac:dyDescent="0.2"/>
    <row r="718" s="3" customFormat="1" ht="13.5" customHeight="1" x14ac:dyDescent="0.2"/>
    <row r="719" s="3" customFormat="1" ht="13.5" customHeight="1" x14ac:dyDescent="0.2"/>
    <row r="720" s="3" customFormat="1" ht="13.5" customHeight="1" x14ac:dyDescent="0.2"/>
    <row r="721" s="3" customFormat="1" ht="13.5" customHeight="1" x14ac:dyDescent="0.2"/>
    <row r="722" s="3" customFormat="1" ht="13.5" customHeight="1" x14ac:dyDescent="0.2"/>
    <row r="723" s="3" customFormat="1" ht="13.5" customHeight="1" x14ac:dyDescent="0.2"/>
    <row r="724" s="3" customFormat="1" ht="13.5" customHeight="1" x14ac:dyDescent="0.2"/>
    <row r="725" s="3" customFormat="1" ht="13.5" customHeight="1" x14ac:dyDescent="0.2"/>
    <row r="726" s="3" customFormat="1" ht="13.5" customHeight="1" x14ac:dyDescent="0.2"/>
    <row r="727" s="3" customFormat="1" ht="13.5" customHeight="1" x14ac:dyDescent="0.2"/>
    <row r="728" s="3" customFormat="1" ht="13.5" customHeight="1" x14ac:dyDescent="0.2"/>
    <row r="729" s="3" customFormat="1" ht="13.5" customHeight="1" x14ac:dyDescent="0.2"/>
    <row r="730" s="3" customFormat="1" ht="13.5" customHeight="1" x14ac:dyDescent="0.2"/>
    <row r="731" s="3" customFormat="1" ht="13.5" customHeight="1" x14ac:dyDescent="0.2"/>
    <row r="732" s="3" customFormat="1" ht="13.5" customHeight="1" x14ac:dyDescent="0.2"/>
    <row r="733" s="3" customFormat="1" ht="13.5" customHeight="1" x14ac:dyDescent="0.2"/>
    <row r="734" s="3" customFormat="1" ht="13.5" customHeight="1" x14ac:dyDescent="0.2"/>
    <row r="735" s="3" customFormat="1" ht="13.5" customHeight="1" x14ac:dyDescent="0.2"/>
    <row r="736" s="3" customFormat="1" ht="13.5" customHeight="1" x14ac:dyDescent="0.2"/>
    <row r="737" s="3" customFormat="1" ht="13.5" customHeight="1" x14ac:dyDescent="0.2"/>
    <row r="738" s="3" customFormat="1" ht="13.5" customHeight="1" x14ac:dyDescent="0.2"/>
    <row r="739" s="3" customFormat="1" ht="13.5" customHeight="1" x14ac:dyDescent="0.2"/>
    <row r="740" s="3" customFormat="1" ht="13.5" customHeight="1" x14ac:dyDescent="0.2"/>
    <row r="741" s="3" customFormat="1" ht="13.5" customHeight="1" x14ac:dyDescent="0.2"/>
    <row r="742" s="3" customFormat="1" ht="13.5" customHeight="1" x14ac:dyDescent="0.2"/>
    <row r="743" s="3" customFormat="1" ht="13.5" customHeight="1" x14ac:dyDescent="0.2"/>
    <row r="744" s="3" customFormat="1" ht="13.5" customHeight="1" x14ac:dyDescent="0.2"/>
    <row r="745" s="3" customFormat="1" ht="13.5" customHeight="1" x14ac:dyDescent="0.2"/>
    <row r="746" s="3" customFormat="1" ht="13.5" customHeight="1" x14ac:dyDescent="0.2"/>
    <row r="747" s="3" customFormat="1" ht="13.5" customHeight="1" x14ac:dyDescent="0.2"/>
    <row r="748" s="3" customFormat="1" ht="13.5" customHeight="1" x14ac:dyDescent="0.2"/>
    <row r="749" s="3" customFormat="1" ht="13.5" customHeight="1" x14ac:dyDescent="0.2"/>
    <row r="750" s="3" customFormat="1" ht="13.5" customHeight="1" x14ac:dyDescent="0.2"/>
    <row r="751" s="3" customFormat="1" ht="13.5" customHeight="1" x14ac:dyDescent="0.2"/>
    <row r="752" s="3" customFormat="1" ht="13.5" customHeight="1" x14ac:dyDescent="0.2"/>
    <row r="753" s="3" customFormat="1" ht="13.5" customHeight="1" x14ac:dyDescent="0.2"/>
    <row r="754" s="3" customFormat="1" ht="13.5" customHeight="1" x14ac:dyDescent="0.2"/>
    <row r="755" s="3" customFormat="1" ht="13.5" customHeight="1" x14ac:dyDescent="0.2"/>
    <row r="756" s="3" customFormat="1" ht="13.5" customHeight="1" x14ac:dyDescent="0.2"/>
    <row r="757" s="3" customFormat="1" ht="13.5" customHeight="1" x14ac:dyDescent="0.2"/>
    <row r="758" s="3" customFormat="1" ht="13.5" customHeight="1" x14ac:dyDescent="0.2"/>
    <row r="759" s="3" customFormat="1" ht="13.5" customHeight="1" x14ac:dyDescent="0.2"/>
    <row r="760" s="3" customFormat="1" ht="13.5" customHeight="1" x14ac:dyDescent="0.2"/>
    <row r="761" s="3" customFormat="1" ht="13.5" customHeight="1" x14ac:dyDescent="0.2"/>
    <row r="762" s="3" customFormat="1" ht="13.5" customHeight="1" x14ac:dyDescent="0.2"/>
    <row r="763" s="3" customFormat="1" ht="13.5" customHeight="1" x14ac:dyDescent="0.2"/>
    <row r="764" s="3" customFormat="1" ht="13.5" customHeight="1" x14ac:dyDescent="0.2"/>
    <row r="765" s="3" customFormat="1" ht="13.5" customHeight="1" x14ac:dyDescent="0.2"/>
    <row r="766" s="3" customFormat="1" ht="13.5" customHeight="1" x14ac:dyDescent="0.2"/>
    <row r="767" s="3" customFormat="1" ht="13.5" customHeight="1" x14ac:dyDescent="0.2"/>
    <row r="768" s="3" customFormat="1" ht="13.5" customHeight="1" x14ac:dyDescent="0.2"/>
    <row r="769" s="3" customFormat="1" ht="13.5" customHeight="1" x14ac:dyDescent="0.2"/>
    <row r="770" s="3" customFormat="1" ht="13.5" customHeight="1" x14ac:dyDescent="0.2"/>
    <row r="771" s="3" customFormat="1" ht="13.5" customHeight="1" x14ac:dyDescent="0.2"/>
    <row r="772" s="3" customFormat="1" ht="13.5" customHeight="1" x14ac:dyDescent="0.2"/>
    <row r="773" s="3" customFormat="1" ht="13.5" customHeight="1" x14ac:dyDescent="0.2"/>
    <row r="774" s="3" customFormat="1" ht="13.5" customHeight="1" x14ac:dyDescent="0.2"/>
    <row r="775" s="3" customFormat="1" ht="13.5" customHeight="1" x14ac:dyDescent="0.2"/>
    <row r="776" s="3" customFormat="1" ht="13.5" customHeight="1" x14ac:dyDescent="0.2"/>
    <row r="777" s="3" customFormat="1" ht="13.5" customHeight="1" x14ac:dyDescent="0.2"/>
    <row r="778" s="3" customFormat="1" ht="13.5" customHeight="1" x14ac:dyDescent="0.2"/>
    <row r="779" s="3" customFormat="1" ht="13.5" customHeight="1" x14ac:dyDescent="0.2"/>
    <row r="780" s="3" customFormat="1" ht="13.5" customHeight="1" x14ac:dyDescent="0.2"/>
    <row r="781" s="3" customFormat="1" ht="13.5" customHeight="1" x14ac:dyDescent="0.2"/>
    <row r="782" s="3" customFormat="1" ht="13.5" customHeight="1" x14ac:dyDescent="0.2"/>
    <row r="783" s="3" customFormat="1" ht="13.5" customHeight="1" x14ac:dyDescent="0.2"/>
    <row r="784" s="3" customFormat="1" ht="13.5" customHeight="1" x14ac:dyDescent="0.2"/>
    <row r="785" s="3" customFormat="1" ht="13.5" customHeight="1" x14ac:dyDescent="0.2"/>
    <row r="786" s="3" customFormat="1" ht="13.5" customHeight="1" x14ac:dyDescent="0.2"/>
    <row r="787" s="3" customFormat="1" ht="13.5" customHeight="1" x14ac:dyDescent="0.2"/>
    <row r="788" s="3" customFormat="1" ht="13.5" customHeight="1" x14ac:dyDescent="0.2"/>
    <row r="789" s="3" customFormat="1" ht="13.5" customHeight="1" x14ac:dyDescent="0.2"/>
    <row r="790" s="3" customFormat="1" ht="13.5" customHeight="1" x14ac:dyDescent="0.2"/>
    <row r="791" s="3" customFormat="1" ht="13.5" customHeight="1" x14ac:dyDescent="0.2"/>
    <row r="792" s="3" customFormat="1" ht="13.5" customHeight="1" x14ac:dyDescent="0.2"/>
    <row r="793" s="3" customFormat="1" ht="13.5" customHeight="1" x14ac:dyDescent="0.2"/>
    <row r="794" s="3" customFormat="1" ht="13.5" customHeight="1" x14ac:dyDescent="0.2"/>
    <row r="795" s="3" customFormat="1" ht="13.5" customHeight="1" x14ac:dyDescent="0.2"/>
    <row r="796" s="3" customFormat="1" ht="13.5" customHeight="1" x14ac:dyDescent="0.2"/>
    <row r="797" s="3" customFormat="1" ht="13.5" customHeight="1" x14ac:dyDescent="0.2"/>
    <row r="798" s="3" customFormat="1" ht="13.5" customHeight="1" x14ac:dyDescent="0.2"/>
    <row r="799" s="3" customFormat="1" ht="13.5" customHeight="1" x14ac:dyDescent="0.2"/>
    <row r="800" s="3" customFormat="1" ht="13.5" customHeight="1" x14ac:dyDescent="0.2"/>
    <row r="801" s="3" customFormat="1" ht="13.5" customHeight="1" x14ac:dyDescent="0.2"/>
    <row r="802" s="3" customFormat="1" ht="13.5" customHeight="1" x14ac:dyDescent="0.2"/>
    <row r="803" s="3" customFormat="1" ht="13.5" customHeight="1" x14ac:dyDescent="0.2"/>
    <row r="804" s="3" customFormat="1" ht="13.5" customHeight="1" x14ac:dyDescent="0.2"/>
    <row r="805" s="3" customFormat="1" ht="13.5" customHeight="1" x14ac:dyDescent="0.2"/>
    <row r="806" s="3" customFormat="1" ht="13.5" customHeight="1" x14ac:dyDescent="0.2"/>
    <row r="807" s="3" customFormat="1" ht="13.5" customHeight="1" x14ac:dyDescent="0.2"/>
    <row r="808" s="3" customFormat="1" ht="13.5" customHeight="1" x14ac:dyDescent="0.2"/>
    <row r="809" s="3" customFormat="1" ht="13.5" customHeight="1" x14ac:dyDescent="0.2"/>
    <row r="810" s="3" customFormat="1" ht="13.5" customHeight="1" x14ac:dyDescent="0.2"/>
    <row r="811" s="3" customFormat="1" ht="13.5" customHeight="1" x14ac:dyDescent="0.2"/>
    <row r="812" s="3" customFormat="1" ht="13.5" customHeight="1" x14ac:dyDescent="0.2"/>
    <row r="813" s="3" customFormat="1" ht="13.5" customHeight="1" x14ac:dyDescent="0.2"/>
    <row r="814" s="3" customFormat="1" ht="13.5" customHeight="1" x14ac:dyDescent="0.2"/>
    <row r="815" s="3" customFormat="1" ht="13.5" customHeight="1" x14ac:dyDescent="0.2"/>
    <row r="816" s="3" customFormat="1" ht="13.5" customHeight="1" x14ac:dyDescent="0.2"/>
    <row r="817" s="3" customFormat="1" ht="13.5" customHeight="1" x14ac:dyDescent="0.2"/>
    <row r="818" s="3" customFormat="1" ht="13.5" customHeight="1" x14ac:dyDescent="0.2"/>
    <row r="819" s="3" customFormat="1" ht="13.5" customHeight="1" x14ac:dyDescent="0.2"/>
    <row r="820" s="3" customFormat="1" ht="13.5" customHeight="1" x14ac:dyDescent="0.2"/>
    <row r="821" s="3" customFormat="1" ht="13.5" customHeight="1" x14ac:dyDescent="0.2"/>
    <row r="822" s="3" customFormat="1" ht="13.5" customHeight="1" x14ac:dyDescent="0.2"/>
    <row r="823" s="3" customFormat="1" ht="13.5" customHeight="1" x14ac:dyDescent="0.2"/>
    <row r="824" s="3" customFormat="1" ht="13.5" customHeight="1" x14ac:dyDescent="0.2"/>
    <row r="825" s="3" customFormat="1" ht="13.5" customHeight="1" x14ac:dyDescent="0.2"/>
    <row r="826" s="3" customFormat="1" ht="13.5" customHeight="1" x14ac:dyDescent="0.2"/>
    <row r="827" s="3" customFormat="1" ht="13.5" customHeight="1" x14ac:dyDescent="0.2"/>
    <row r="828" s="3" customFormat="1" ht="13.5" customHeight="1" x14ac:dyDescent="0.2"/>
    <row r="829" s="3" customFormat="1" ht="13.5" customHeight="1" x14ac:dyDescent="0.2"/>
    <row r="830" s="3" customFormat="1" ht="13.5" customHeight="1" x14ac:dyDescent="0.2"/>
    <row r="831" s="3" customFormat="1" ht="13.5" customHeight="1" x14ac:dyDescent="0.2"/>
    <row r="832" s="3" customFormat="1" ht="13.5" customHeight="1" x14ac:dyDescent="0.2"/>
    <row r="833" s="3" customFormat="1" ht="13.5" customHeight="1" x14ac:dyDescent="0.2"/>
    <row r="834" s="3" customFormat="1" ht="13.5" customHeight="1" x14ac:dyDescent="0.2"/>
    <row r="835" s="3" customFormat="1" ht="13.5" customHeight="1" x14ac:dyDescent="0.2"/>
    <row r="836" s="3" customFormat="1" ht="13.5" customHeight="1" x14ac:dyDescent="0.2"/>
    <row r="837" s="3" customFormat="1" ht="13.5" customHeight="1" x14ac:dyDescent="0.2"/>
    <row r="838" s="3" customFormat="1" ht="13.5" customHeight="1" x14ac:dyDescent="0.2"/>
    <row r="839" s="3" customFormat="1" ht="13.5" customHeight="1" x14ac:dyDescent="0.2"/>
    <row r="840" s="3" customFormat="1" ht="13.5" customHeight="1" x14ac:dyDescent="0.2"/>
    <row r="841" s="3" customFormat="1" ht="13.5" customHeight="1" x14ac:dyDescent="0.2"/>
    <row r="842" s="3" customFormat="1" ht="13.5" customHeight="1" x14ac:dyDescent="0.2"/>
    <row r="843" s="3" customFormat="1" ht="13.5" customHeight="1" x14ac:dyDescent="0.2"/>
    <row r="844" s="3" customFormat="1" ht="13.5" customHeight="1" x14ac:dyDescent="0.2"/>
    <row r="845" s="3" customFormat="1" ht="13.5" customHeight="1" x14ac:dyDescent="0.2"/>
    <row r="846" s="3" customFormat="1" ht="13.5" customHeight="1" x14ac:dyDescent="0.2"/>
    <row r="847" s="3" customFormat="1" ht="13.5" customHeight="1" x14ac:dyDescent="0.2"/>
    <row r="848" s="3" customFormat="1" ht="13.5" customHeight="1" x14ac:dyDescent="0.2"/>
    <row r="849" s="3" customFormat="1" ht="13.5" customHeight="1" x14ac:dyDescent="0.2"/>
    <row r="850" s="3" customFormat="1" ht="13.5" customHeight="1" x14ac:dyDescent="0.2"/>
    <row r="851" s="3" customFormat="1" ht="13.5" customHeight="1" x14ac:dyDescent="0.2"/>
    <row r="852" s="3" customFormat="1" ht="13.5" customHeight="1" x14ac:dyDescent="0.2"/>
    <row r="853" s="3" customFormat="1" ht="13.5" customHeight="1" x14ac:dyDescent="0.2"/>
    <row r="854" s="3" customFormat="1" ht="13.5" customHeight="1" x14ac:dyDescent="0.2"/>
    <row r="855" s="3" customFormat="1" ht="13.5" customHeight="1" x14ac:dyDescent="0.2"/>
    <row r="856" s="3" customFormat="1" ht="13.5" customHeight="1" x14ac:dyDescent="0.2"/>
    <row r="857" s="3" customFormat="1" ht="13.5" customHeight="1" x14ac:dyDescent="0.2"/>
    <row r="858" s="3" customFormat="1" ht="13.5" customHeight="1" x14ac:dyDescent="0.2"/>
    <row r="859" s="3" customFormat="1" ht="13.5" customHeight="1" x14ac:dyDescent="0.2"/>
    <row r="860" s="3" customFormat="1" ht="13.5" customHeight="1" x14ac:dyDescent="0.2"/>
    <row r="861" s="3" customFormat="1" ht="13.5" customHeight="1" x14ac:dyDescent="0.2"/>
    <row r="862" s="3" customFormat="1" ht="13.5" customHeight="1" x14ac:dyDescent="0.2"/>
    <row r="863" s="3" customFormat="1" ht="13.5" customHeight="1" x14ac:dyDescent="0.2"/>
    <row r="864" s="3" customFormat="1" ht="13.5" customHeight="1" x14ac:dyDescent="0.2"/>
    <row r="865" s="3" customFormat="1" ht="13.5" customHeight="1" x14ac:dyDescent="0.2"/>
    <row r="866" s="3" customFormat="1" ht="13.5" customHeight="1" x14ac:dyDescent="0.2"/>
    <row r="867" s="3" customFormat="1" ht="13.5" customHeight="1" x14ac:dyDescent="0.2"/>
    <row r="868" s="3" customFormat="1" ht="13.5" customHeight="1" x14ac:dyDescent="0.2"/>
    <row r="869" s="3" customFormat="1" ht="13.5" customHeight="1" x14ac:dyDescent="0.2"/>
    <row r="870" s="3" customFormat="1" ht="13.5" customHeight="1" x14ac:dyDescent="0.2"/>
    <row r="871" s="3" customFormat="1" ht="13.5" customHeight="1" x14ac:dyDescent="0.2"/>
    <row r="872" s="3" customFormat="1" ht="13.5" customHeight="1" x14ac:dyDescent="0.2"/>
    <row r="873" s="3" customFormat="1" ht="13.5" customHeight="1" x14ac:dyDescent="0.2"/>
    <row r="874" s="3" customFormat="1" ht="13.5" customHeight="1" x14ac:dyDescent="0.2"/>
    <row r="875" s="3" customFormat="1" ht="13.5" customHeight="1" x14ac:dyDescent="0.2"/>
    <row r="876" s="3" customFormat="1" ht="13.5" customHeight="1" x14ac:dyDescent="0.2"/>
    <row r="877" s="3" customFormat="1" ht="13.5" customHeight="1" x14ac:dyDescent="0.2"/>
    <row r="878" s="3" customFormat="1" ht="13.5" customHeight="1" x14ac:dyDescent="0.2"/>
    <row r="879" s="3" customFormat="1" ht="13.5" customHeight="1" x14ac:dyDescent="0.2"/>
    <row r="880" s="3" customFormat="1" ht="13.5" customHeight="1" x14ac:dyDescent="0.2"/>
    <row r="881" s="3" customFormat="1" ht="13.5" customHeight="1" x14ac:dyDescent="0.2"/>
    <row r="882" s="3" customFormat="1" ht="13.5" customHeight="1" x14ac:dyDescent="0.2"/>
    <row r="883" s="3" customFormat="1" ht="13.5" customHeight="1" x14ac:dyDescent="0.2"/>
    <row r="884" s="3" customFormat="1" ht="13.5" customHeight="1" x14ac:dyDescent="0.2"/>
    <row r="885" s="3" customFormat="1" ht="13.5" customHeight="1" x14ac:dyDescent="0.2"/>
    <row r="886" s="3" customFormat="1" ht="13.5" customHeight="1" x14ac:dyDescent="0.2"/>
    <row r="887" s="3" customFormat="1" ht="13.5" customHeight="1" x14ac:dyDescent="0.2"/>
    <row r="888" s="3" customFormat="1" ht="13.5" customHeight="1" x14ac:dyDescent="0.2"/>
    <row r="889" s="3" customFormat="1" ht="13.5" customHeight="1" x14ac:dyDescent="0.2"/>
    <row r="890" s="3" customFormat="1" ht="13.5" customHeight="1" x14ac:dyDescent="0.2"/>
    <row r="891" s="3" customFormat="1" ht="13.5" customHeight="1" x14ac:dyDescent="0.2"/>
    <row r="892" s="3" customFormat="1" ht="13.5" customHeight="1" x14ac:dyDescent="0.2"/>
    <row r="893" s="3" customFormat="1" ht="13.5" customHeight="1" x14ac:dyDescent="0.2"/>
    <row r="894" s="3" customFormat="1" ht="13.5" customHeight="1" x14ac:dyDescent="0.2"/>
    <row r="895" s="3" customFormat="1" ht="13.5" customHeight="1" x14ac:dyDescent="0.2"/>
    <row r="896" s="3" customFormat="1" ht="13.5" customHeight="1" x14ac:dyDescent="0.2"/>
    <row r="897" s="3" customFormat="1" ht="13.5" customHeight="1" x14ac:dyDescent="0.2"/>
    <row r="898" s="3" customFormat="1" ht="13.5" customHeight="1" x14ac:dyDescent="0.2"/>
    <row r="899" s="3" customFormat="1" ht="13.5" customHeight="1" x14ac:dyDescent="0.2"/>
    <row r="900" s="3" customFormat="1" ht="13.5" customHeight="1" x14ac:dyDescent="0.2"/>
    <row r="901" s="3" customFormat="1" ht="13.5" customHeight="1" x14ac:dyDescent="0.2"/>
    <row r="902" s="3" customFormat="1" ht="13.5" customHeight="1" x14ac:dyDescent="0.2"/>
    <row r="903" s="3" customFormat="1" ht="13.5" customHeight="1" x14ac:dyDescent="0.2"/>
    <row r="904" s="3" customFormat="1" ht="13.5" customHeight="1" x14ac:dyDescent="0.2"/>
    <row r="905" s="3" customFormat="1" ht="13.5" customHeight="1" x14ac:dyDescent="0.2"/>
    <row r="906" s="3" customFormat="1" ht="13.5" customHeight="1" x14ac:dyDescent="0.2"/>
    <row r="907" s="3" customFormat="1" ht="13.5" customHeight="1" x14ac:dyDescent="0.2"/>
    <row r="908" s="3" customFormat="1" ht="13.5" customHeight="1" x14ac:dyDescent="0.2"/>
    <row r="909" s="3" customFormat="1" ht="13.5" customHeight="1" x14ac:dyDescent="0.2"/>
    <row r="910" s="3" customFormat="1" ht="13.5" customHeight="1" x14ac:dyDescent="0.2"/>
    <row r="911" s="3" customFormat="1" ht="13.5" customHeight="1" x14ac:dyDescent="0.2"/>
    <row r="912" s="3" customFormat="1" ht="13.5" customHeight="1" x14ac:dyDescent="0.2"/>
    <row r="913" s="3" customFormat="1" ht="13.5" customHeight="1" x14ac:dyDescent="0.2"/>
    <row r="914" s="3" customFormat="1" ht="13.5" customHeight="1" x14ac:dyDescent="0.2"/>
    <row r="915" s="3" customFormat="1" ht="13.5" customHeight="1" x14ac:dyDescent="0.2"/>
    <row r="916" s="3" customFormat="1" ht="13.5" customHeight="1" x14ac:dyDescent="0.2"/>
    <row r="917" s="3" customFormat="1" ht="13.5" customHeight="1" x14ac:dyDescent="0.2"/>
    <row r="918" s="3" customFormat="1" ht="13.5" customHeight="1" x14ac:dyDescent="0.2"/>
    <row r="919" s="3" customFormat="1" ht="13.5" customHeight="1" x14ac:dyDescent="0.2"/>
    <row r="920" s="3" customFormat="1" ht="13.5" customHeight="1" x14ac:dyDescent="0.2"/>
    <row r="921" s="3" customFormat="1" ht="13.5" customHeight="1" x14ac:dyDescent="0.2"/>
    <row r="922" s="3" customFormat="1" ht="13.5" customHeight="1" x14ac:dyDescent="0.2"/>
    <row r="923" s="3" customFormat="1" ht="13.5" customHeight="1" x14ac:dyDescent="0.2"/>
    <row r="924" s="3" customFormat="1" ht="13.5" customHeight="1" x14ac:dyDescent="0.2"/>
    <row r="925" s="3" customFormat="1" ht="13.5" customHeight="1" x14ac:dyDescent="0.2"/>
    <row r="926" s="3" customFormat="1" ht="13.5" customHeight="1" x14ac:dyDescent="0.2"/>
    <row r="927" s="3" customFormat="1" ht="13.5" customHeight="1" x14ac:dyDescent="0.2"/>
    <row r="928" s="3" customFormat="1" ht="13.5" customHeight="1" x14ac:dyDescent="0.2"/>
    <row r="929" s="3" customFormat="1" ht="13.5" customHeight="1" x14ac:dyDescent="0.2"/>
    <row r="930" s="3" customFormat="1" ht="13.5" customHeight="1" x14ac:dyDescent="0.2"/>
    <row r="931" s="3" customFormat="1" ht="13.5" customHeight="1" x14ac:dyDescent="0.2"/>
    <row r="932" s="3" customFormat="1" ht="13.5" customHeight="1" x14ac:dyDescent="0.2"/>
    <row r="933" s="3" customFormat="1" ht="13.5" customHeight="1" x14ac:dyDescent="0.2"/>
    <row r="934" s="3" customFormat="1" ht="13.5" customHeight="1" x14ac:dyDescent="0.2"/>
    <row r="935" s="3" customFormat="1" ht="13.5" customHeight="1" x14ac:dyDescent="0.2"/>
    <row r="936" s="3" customFormat="1" ht="13.5" customHeight="1" x14ac:dyDescent="0.2"/>
    <row r="937" s="3" customFormat="1" ht="13.5" customHeight="1" x14ac:dyDescent="0.2"/>
    <row r="938" s="3" customFormat="1" ht="13.5" customHeight="1" x14ac:dyDescent="0.2"/>
    <row r="939" s="3" customFormat="1" ht="13.5" customHeight="1" x14ac:dyDescent="0.2"/>
    <row r="940" s="3" customFormat="1" ht="13.5" customHeight="1" x14ac:dyDescent="0.2"/>
    <row r="941" s="3" customFormat="1" ht="13.5" customHeight="1" x14ac:dyDescent="0.2"/>
    <row r="942" s="3" customFormat="1" ht="13.5" customHeight="1" x14ac:dyDescent="0.2"/>
    <row r="943" s="3" customFormat="1" ht="13.5" customHeight="1" x14ac:dyDescent="0.2"/>
    <row r="944" s="3" customFormat="1" ht="13.5" customHeight="1" x14ac:dyDescent="0.2"/>
    <row r="945" s="3" customFormat="1" ht="13.5" customHeight="1" x14ac:dyDescent="0.2"/>
    <row r="946" s="3" customFormat="1" ht="13.5" customHeight="1" x14ac:dyDescent="0.2"/>
    <row r="947" s="3" customFormat="1" ht="13.5" customHeight="1" x14ac:dyDescent="0.2"/>
    <row r="948" s="3" customFormat="1" ht="13.5" customHeight="1" x14ac:dyDescent="0.2"/>
    <row r="949" s="3" customFormat="1" ht="13.5" customHeight="1" x14ac:dyDescent="0.2"/>
    <row r="950" s="3" customFormat="1" ht="13.5" customHeight="1" x14ac:dyDescent="0.2"/>
    <row r="951" s="3" customFormat="1" ht="13.5" customHeight="1" x14ac:dyDescent="0.2"/>
    <row r="952" s="3" customFormat="1" ht="13.5" customHeight="1" x14ac:dyDescent="0.2"/>
    <row r="953" s="3" customFormat="1" ht="13.5" customHeight="1" x14ac:dyDescent="0.2"/>
    <row r="954" s="3" customFormat="1" ht="13.5" customHeight="1" x14ac:dyDescent="0.2"/>
    <row r="955" s="3" customFormat="1" ht="13.5" customHeight="1" x14ac:dyDescent="0.2"/>
    <row r="956" s="3" customFormat="1" ht="13.5" customHeight="1" x14ac:dyDescent="0.2"/>
    <row r="957" s="3" customFormat="1" ht="13.5" customHeight="1" x14ac:dyDescent="0.2"/>
    <row r="958" s="3" customFormat="1" ht="13.5" customHeight="1" x14ac:dyDescent="0.2"/>
    <row r="959" s="3" customFormat="1" ht="13.5" customHeight="1" x14ac:dyDescent="0.2"/>
    <row r="960" s="3" customFormat="1" ht="13.5" customHeight="1" x14ac:dyDescent="0.2"/>
    <row r="961" s="3" customFormat="1" ht="13.5" customHeight="1" x14ac:dyDescent="0.2"/>
    <row r="962" s="3" customFormat="1" ht="13.5" customHeight="1" x14ac:dyDescent="0.2"/>
    <row r="963" s="3" customFormat="1" ht="13.5" customHeight="1" x14ac:dyDescent="0.2"/>
    <row r="964" s="3" customFormat="1" ht="13.5" customHeight="1" x14ac:dyDescent="0.2"/>
    <row r="965" s="3" customFormat="1" ht="13.5" customHeight="1" x14ac:dyDescent="0.2"/>
    <row r="966" s="3" customFormat="1" ht="13.5" customHeight="1" x14ac:dyDescent="0.2"/>
    <row r="967" s="3" customFormat="1" ht="13.5" customHeight="1" x14ac:dyDescent="0.2"/>
    <row r="968" s="3" customFormat="1" ht="13.5" customHeight="1" x14ac:dyDescent="0.2"/>
    <row r="969" s="3" customFormat="1" ht="13.5" customHeight="1" x14ac:dyDescent="0.2"/>
    <row r="970" s="3" customFormat="1" ht="13.5" customHeight="1" x14ac:dyDescent="0.2"/>
    <row r="971" s="3" customFormat="1" ht="13.5" customHeight="1" x14ac:dyDescent="0.2"/>
    <row r="972" s="3" customFormat="1" ht="13.5" customHeight="1" x14ac:dyDescent="0.2"/>
    <row r="973" s="3" customFormat="1" ht="13.5" customHeight="1" x14ac:dyDescent="0.2"/>
    <row r="974" s="3" customFormat="1" ht="13.5" customHeight="1" x14ac:dyDescent="0.2"/>
    <row r="975" s="3" customFormat="1" ht="13.5" customHeight="1" x14ac:dyDescent="0.2"/>
    <row r="976" s="3" customFormat="1" ht="13.5" customHeight="1" x14ac:dyDescent="0.2"/>
    <row r="977" s="3" customFormat="1" ht="13.5" customHeight="1" x14ac:dyDescent="0.2"/>
    <row r="978" s="3" customFormat="1" ht="13.5" customHeight="1" x14ac:dyDescent="0.2"/>
    <row r="979" s="3" customFormat="1" ht="13.5" customHeight="1" x14ac:dyDescent="0.2"/>
    <row r="980" s="3" customFormat="1" ht="13.5" customHeight="1" x14ac:dyDescent="0.2"/>
    <row r="981" s="3" customFormat="1" ht="13.5" customHeight="1" x14ac:dyDescent="0.2"/>
    <row r="982" s="3" customFormat="1" ht="13.5" customHeight="1" x14ac:dyDescent="0.2"/>
    <row r="983" s="3" customFormat="1" ht="13.5" customHeight="1" x14ac:dyDescent="0.2"/>
    <row r="984" s="3" customFormat="1" ht="13.5" customHeight="1" x14ac:dyDescent="0.2"/>
    <row r="985" s="3" customFormat="1" ht="13.5" customHeight="1" x14ac:dyDescent="0.2"/>
    <row r="986" s="3" customFormat="1" ht="13.5" customHeight="1" x14ac:dyDescent="0.2"/>
    <row r="987" s="3" customFormat="1" ht="13.5" customHeight="1" x14ac:dyDescent="0.2"/>
    <row r="988" s="3" customFormat="1" ht="13.5" customHeight="1" x14ac:dyDescent="0.2"/>
    <row r="989" s="3" customFormat="1" ht="13.5" customHeight="1" x14ac:dyDescent="0.2"/>
    <row r="990" s="3" customFormat="1" ht="13.5" customHeight="1" x14ac:dyDescent="0.2"/>
    <row r="991" s="3" customFormat="1" ht="13.5" customHeight="1" x14ac:dyDescent="0.2"/>
    <row r="992" s="3" customFormat="1" ht="13.5" customHeight="1" x14ac:dyDescent="0.2"/>
    <row r="993" s="3" customFormat="1" ht="13.5" customHeight="1" x14ac:dyDescent="0.2"/>
    <row r="994" s="3" customFormat="1" ht="13.5" customHeight="1" x14ac:dyDescent="0.2"/>
    <row r="995" s="3" customFormat="1" ht="13.5" customHeight="1" x14ac:dyDescent="0.2"/>
    <row r="996" s="3" customFormat="1" ht="13.5" customHeight="1" x14ac:dyDescent="0.2"/>
    <row r="997" s="3" customFormat="1" ht="13.5" customHeight="1" x14ac:dyDescent="0.2"/>
    <row r="998" s="3" customFormat="1" ht="13.5" customHeight="1" x14ac:dyDescent="0.2"/>
    <row r="999" s="3" customFormat="1" ht="13.5" customHeight="1" x14ac:dyDescent="0.2"/>
    <row r="1000" s="3" customFormat="1" ht="13.5" customHeight="1" x14ac:dyDescent="0.2"/>
    <row r="1001" s="3" customFormat="1" ht="13.5" customHeight="1" x14ac:dyDescent="0.2"/>
    <row r="1002" s="3" customFormat="1" ht="13.5" customHeight="1" x14ac:dyDescent="0.2"/>
    <row r="1003" s="3" customFormat="1" ht="13.5" customHeight="1" x14ac:dyDescent="0.2"/>
    <row r="1004" s="3" customFormat="1" ht="13.5" customHeight="1" x14ac:dyDescent="0.2"/>
    <row r="1005" s="3" customFormat="1" ht="13.5" customHeight="1" x14ac:dyDescent="0.2"/>
    <row r="1006" s="3" customFormat="1" ht="13.5" customHeight="1" x14ac:dyDescent="0.2"/>
    <row r="1007" s="3" customFormat="1" ht="13.5" customHeight="1" x14ac:dyDescent="0.2"/>
    <row r="1008" s="3" customFormat="1" ht="13.5" customHeight="1" x14ac:dyDescent="0.2"/>
    <row r="1009" s="3" customFormat="1" ht="13.5" customHeight="1" x14ac:dyDescent="0.2"/>
    <row r="1010" s="3" customFormat="1" ht="13.5" customHeight="1" x14ac:dyDescent="0.2"/>
    <row r="1011" s="3" customFormat="1" ht="13.5" customHeight="1" x14ac:dyDescent="0.2"/>
    <row r="1012" s="3" customFormat="1" ht="13.5" customHeight="1" x14ac:dyDescent="0.2"/>
    <row r="1013" s="3" customFormat="1" ht="13.5" customHeight="1" x14ac:dyDescent="0.2"/>
    <row r="1014" s="3" customFormat="1" ht="13.5" customHeight="1" x14ac:dyDescent="0.2"/>
    <row r="1015" s="3" customFormat="1" ht="13.5" customHeight="1" x14ac:dyDescent="0.2"/>
    <row r="1016" s="3" customFormat="1" ht="13.5" customHeight="1" x14ac:dyDescent="0.2"/>
    <row r="1017" s="3" customFormat="1" ht="13.5" customHeight="1" x14ac:dyDescent="0.2"/>
    <row r="1018" s="3" customFormat="1" ht="13.5" customHeight="1" x14ac:dyDescent="0.2"/>
    <row r="1019" s="3" customFormat="1" ht="13.5" customHeight="1" x14ac:dyDescent="0.2"/>
    <row r="1020" s="3" customFormat="1" ht="13.5" customHeight="1" x14ac:dyDescent="0.2"/>
    <row r="1021" s="3" customFormat="1" ht="13.5" customHeight="1" x14ac:dyDescent="0.2"/>
    <row r="1022" s="3" customFormat="1" ht="13.5" customHeight="1" x14ac:dyDescent="0.2"/>
    <row r="1023" s="3" customFormat="1" ht="13.5" customHeight="1" x14ac:dyDescent="0.2"/>
    <row r="1024" s="3" customFormat="1" ht="13.5" customHeight="1" x14ac:dyDescent="0.2"/>
    <row r="1025" s="3" customFormat="1" ht="13.5" customHeight="1" x14ac:dyDescent="0.2"/>
    <row r="1026" s="3" customFormat="1" ht="13.5" customHeight="1" x14ac:dyDescent="0.2"/>
    <row r="1027" s="3" customFormat="1" ht="13.5" customHeight="1" x14ac:dyDescent="0.2"/>
    <row r="1028" s="3" customFormat="1" ht="13.5" customHeight="1" x14ac:dyDescent="0.2"/>
    <row r="1029" s="3" customFormat="1" ht="13.5" customHeight="1" x14ac:dyDescent="0.2"/>
    <row r="1030" s="3" customFormat="1" ht="13.5" customHeight="1" x14ac:dyDescent="0.2"/>
    <row r="1031" s="3" customFormat="1" ht="13.5" customHeight="1" x14ac:dyDescent="0.2"/>
    <row r="1032" s="3" customFormat="1" ht="13.5" customHeight="1" x14ac:dyDescent="0.2"/>
    <row r="1033" s="3" customFormat="1" ht="13.5" customHeight="1" x14ac:dyDescent="0.2"/>
    <row r="1034" s="3" customFormat="1" ht="13.5" customHeight="1" x14ac:dyDescent="0.2"/>
    <row r="1035" s="3" customFormat="1" ht="13.5" customHeight="1" x14ac:dyDescent="0.2"/>
    <row r="1036" s="3" customFormat="1" ht="13.5" customHeight="1" x14ac:dyDescent="0.2"/>
    <row r="1037" s="3" customFormat="1" ht="13.5" customHeight="1" x14ac:dyDescent="0.2"/>
    <row r="1038" s="3" customFormat="1" ht="13.5" customHeight="1" x14ac:dyDescent="0.2"/>
    <row r="1039" s="3" customFormat="1" ht="13.5" customHeight="1" x14ac:dyDescent="0.2"/>
    <row r="1040" s="3" customFormat="1" ht="13.5" customHeight="1" x14ac:dyDescent="0.2"/>
    <row r="1041" s="3" customFormat="1" ht="13.5" customHeight="1" x14ac:dyDescent="0.2"/>
    <row r="1042" s="3" customFormat="1" ht="13.5" customHeight="1" x14ac:dyDescent="0.2"/>
    <row r="1043" s="3" customFormat="1" ht="13.5" customHeight="1" x14ac:dyDescent="0.2"/>
    <row r="1044" s="3" customFormat="1" ht="13.5" customHeight="1" x14ac:dyDescent="0.2"/>
    <row r="1045" s="3" customFormat="1" ht="13.5" customHeight="1" x14ac:dyDescent="0.2"/>
    <row r="1046" s="3" customFormat="1" ht="13.5" customHeight="1" x14ac:dyDescent="0.2"/>
    <row r="1047" s="3" customFormat="1" ht="13.5" customHeight="1" x14ac:dyDescent="0.2"/>
    <row r="1048" s="3" customFormat="1" ht="13.5" customHeight="1" x14ac:dyDescent="0.2"/>
    <row r="1049" s="3" customFormat="1" ht="13.5" customHeight="1" x14ac:dyDescent="0.2"/>
    <row r="1050" s="3" customFormat="1" ht="13.5" customHeight="1" x14ac:dyDescent="0.2"/>
    <row r="1051" s="3" customFormat="1" ht="13.5" customHeight="1" x14ac:dyDescent="0.2"/>
    <row r="1052" s="3" customFormat="1" ht="13.5" customHeight="1" x14ac:dyDescent="0.2"/>
    <row r="1053" s="3" customFormat="1" ht="13.5" customHeight="1" x14ac:dyDescent="0.2"/>
    <row r="1054" s="3" customFormat="1" ht="13.5" customHeight="1" x14ac:dyDescent="0.2"/>
    <row r="1055" s="3" customFormat="1" ht="13.5" customHeight="1" x14ac:dyDescent="0.2"/>
    <row r="1056" s="3" customFormat="1" ht="13.5" customHeight="1" x14ac:dyDescent="0.2"/>
    <row r="1057" s="3" customFormat="1" ht="13.5" customHeight="1" x14ac:dyDescent="0.2"/>
    <row r="1058" s="3" customFormat="1" ht="13.5" customHeight="1" x14ac:dyDescent="0.2"/>
    <row r="1059" s="3" customFormat="1" ht="13.5" customHeight="1" x14ac:dyDescent="0.2"/>
    <row r="1060" s="3" customFormat="1" ht="13.5" customHeight="1" x14ac:dyDescent="0.2"/>
    <row r="1061" s="3" customFormat="1" ht="13.5" customHeight="1" x14ac:dyDescent="0.2"/>
    <row r="1062" s="3" customFormat="1" ht="13.5" customHeight="1" x14ac:dyDescent="0.2"/>
    <row r="1063" s="3" customFormat="1" ht="13.5" customHeight="1" x14ac:dyDescent="0.2"/>
    <row r="1064" s="3" customFormat="1" ht="13.5" customHeight="1" x14ac:dyDescent="0.2"/>
    <row r="1065" s="3" customFormat="1" ht="13.5" customHeight="1" x14ac:dyDescent="0.2"/>
    <row r="1066" s="3" customFormat="1" ht="13.5" customHeight="1" x14ac:dyDescent="0.2"/>
    <row r="1067" s="3" customFormat="1" ht="13.5" customHeight="1" x14ac:dyDescent="0.2"/>
    <row r="1068" s="3" customFormat="1" ht="13.5" customHeight="1" x14ac:dyDescent="0.2"/>
    <row r="1069" s="3" customFormat="1" ht="13.5" customHeight="1" x14ac:dyDescent="0.2"/>
    <row r="1070" s="3" customFormat="1" ht="13.5" customHeight="1" x14ac:dyDescent="0.2"/>
    <row r="1071" s="3" customFormat="1" ht="13.5" customHeight="1" x14ac:dyDescent="0.2"/>
    <row r="1072" s="3" customFormat="1" ht="13.5" customHeight="1" x14ac:dyDescent="0.2"/>
    <row r="1073" s="3" customFormat="1" ht="13.5" customHeight="1" x14ac:dyDescent="0.2"/>
    <row r="1074" s="3" customFormat="1" ht="13.5" customHeight="1" x14ac:dyDescent="0.2"/>
    <row r="1075" s="3" customFormat="1" ht="13.5" customHeight="1" x14ac:dyDescent="0.2"/>
    <row r="1076" s="3" customFormat="1" ht="13.5" customHeight="1" x14ac:dyDescent="0.2"/>
    <row r="1077" s="3" customFormat="1" ht="13.5" customHeight="1" x14ac:dyDescent="0.2"/>
    <row r="1078" s="3" customFormat="1" ht="13.5" customHeight="1" x14ac:dyDescent="0.2"/>
    <row r="1079" s="3" customFormat="1" ht="13.5" customHeight="1" x14ac:dyDescent="0.2"/>
    <row r="1080" s="3" customFormat="1" ht="13.5" customHeight="1" x14ac:dyDescent="0.2"/>
    <row r="1081" s="3" customFormat="1" ht="13.5" customHeight="1" x14ac:dyDescent="0.2"/>
    <row r="1082" s="3" customFormat="1" ht="13.5" customHeight="1" x14ac:dyDescent="0.2"/>
    <row r="1083" s="3" customFormat="1" ht="13.5" customHeight="1" x14ac:dyDescent="0.2"/>
    <row r="1084" s="3" customFormat="1" ht="13.5" customHeight="1" x14ac:dyDescent="0.2"/>
    <row r="1085" s="3" customFormat="1" ht="13.5" customHeight="1" x14ac:dyDescent="0.2"/>
    <row r="1086" s="3" customFormat="1" ht="13.5" customHeight="1" x14ac:dyDescent="0.2"/>
    <row r="1087" s="3" customFormat="1" ht="13.5" customHeight="1" x14ac:dyDescent="0.2"/>
    <row r="1088" s="3" customFormat="1" ht="13.5" customHeight="1" x14ac:dyDescent="0.2"/>
    <row r="1089" s="3" customFormat="1" ht="13.5" customHeight="1" x14ac:dyDescent="0.2"/>
    <row r="1090" s="3" customFormat="1" ht="13.5" customHeight="1" x14ac:dyDescent="0.2"/>
    <row r="1091" s="3" customFormat="1" ht="13.5" customHeight="1" x14ac:dyDescent="0.2"/>
    <row r="1092" s="3" customFormat="1" ht="13.5" customHeight="1" x14ac:dyDescent="0.2"/>
    <row r="1093" s="3" customFormat="1" ht="13.5" customHeight="1" x14ac:dyDescent="0.2"/>
    <row r="1094" s="3" customFormat="1" ht="13.5" customHeight="1" x14ac:dyDescent="0.2"/>
    <row r="1095" s="3" customFormat="1" ht="13.5" customHeight="1" x14ac:dyDescent="0.2"/>
    <row r="1096" s="3" customFormat="1" ht="13.5" customHeight="1" x14ac:dyDescent="0.2"/>
    <row r="1097" s="3" customFormat="1" ht="13.5" customHeight="1" x14ac:dyDescent="0.2"/>
    <row r="1098" s="3" customFormat="1" ht="13.5" customHeight="1" x14ac:dyDescent="0.2"/>
    <row r="1099" s="3" customFormat="1" ht="13.5" customHeight="1" x14ac:dyDescent="0.2"/>
    <row r="1100" s="3" customFormat="1" ht="13.5" customHeight="1" x14ac:dyDescent="0.2"/>
    <row r="1101" s="3" customFormat="1" ht="13.5" customHeight="1" x14ac:dyDescent="0.2"/>
    <row r="1102" s="3" customFormat="1" ht="13.5" customHeight="1" x14ac:dyDescent="0.2"/>
    <row r="1103" s="3" customFormat="1" ht="13.5" customHeight="1" x14ac:dyDescent="0.2"/>
    <row r="1104" s="3" customFormat="1" ht="13.5" customHeight="1" x14ac:dyDescent="0.2"/>
    <row r="1105" s="3" customFormat="1" ht="13.5" customHeight="1" x14ac:dyDescent="0.2"/>
    <row r="1106" s="3" customFormat="1" ht="13.5" customHeight="1" x14ac:dyDescent="0.2"/>
    <row r="1107" s="3" customFormat="1" ht="13.5" customHeight="1" x14ac:dyDescent="0.2"/>
    <row r="1108" s="3" customFormat="1" ht="13.5" customHeight="1" x14ac:dyDescent="0.2"/>
    <row r="1109" s="3" customFormat="1" ht="13.5" customHeight="1" x14ac:dyDescent="0.2"/>
    <row r="1110" s="3" customFormat="1" ht="13.5" customHeight="1" x14ac:dyDescent="0.2"/>
    <row r="1111" s="3" customFormat="1" ht="13.5" customHeight="1" x14ac:dyDescent="0.2"/>
    <row r="1112" s="3" customFormat="1" ht="13.5" customHeight="1" x14ac:dyDescent="0.2"/>
    <row r="1113" s="3" customFormat="1" ht="13.5" customHeight="1" x14ac:dyDescent="0.2"/>
    <row r="1114" s="3" customFormat="1" ht="13.5" customHeight="1" x14ac:dyDescent="0.2"/>
    <row r="1115" s="3" customFormat="1" ht="13.5" customHeight="1" x14ac:dyDescent="0.2"/>
    <row r="1116" s="3" customFormat="1" ht="13.5" customHeight="1" x14ac:dyDescent="0.2"/>
    <row r="1117" s="3" customFormat="1" ht="13.5" customHeight="1" x14ac:dyDescent="0.2"/>
    <row r="1118" s="3" customFormat="1" ht="13.5" customHeight="1" x14ac:dyDescent="0.2"/>
    <row r="1119" s="3" customFormat="1" ht="13.5" customHeight="1" x14ac:dyDescent="0.2"/>
    <row r="1120" s="3" customFormat="1" ht="13.5" customHeight="1" x14ac:dyDescent="0.2"/>
    <row r="1121" s="3" customFormat="1" ht="13.5" customHeight="1" x14ac:dyDescent="0.2"/>
    <row r="1122" s="3" customFormat="1" ht="13.5" customHeight="1" x14ac:dyDescent="0.2"/>
    <row r="1123" s="3" customFormat="1" ht="13.5" customHeight="1" x14ac:dyDescent="0.2"/>
    <row r="1124" s="3" customFormat="1" ht="13.5" customHeight="1" x14ac:dyDescent="0.2"/>
    <row r="1125" s="3" customFormat="1" ht="13.5" customHeight="1" x14ac:dyDescent="0.2"/>
    <row r="1126" s="3" customFormat="1" ht="13.5" customHeight="1" x14ac:dyDescent="0.2"/>
    <row r="1127" s="3" customFormat="1" ht="13.5" customHeight="1" x14ac:dyDescent="0.2"/>
    <row r="1128" s="3" customFormat="1" ht="13.5" customHeight="1" x14ac:dyDescent="0.2"/>
    <row r="1129" s="3" customFormat="1" ht="13.5" customHeight="1" x14ac:dyDescent="0.2"/>
    <row r="1130" s="3" customFormat="1" ht="13.5" customHeight="1" x14ac:dyDescent="0.2"/>
    <row r="1131" s="3" customFormat="1" ht="13.5" customHeight="1" x14ac:dyDescent="0.2"/>
    <row r="1132" s="3" customFormat="1" ht="13.5" customHeight="1" x14ac:dyDescent="0.2"/>
    <row r="1133" s="3" customFormat="1" ht="13.5" customHeight="1" x14ac:dyDescent="0.2"/>
    <row r="1134" s="3" customFormat="1" ht="13.5" customHeight="1" x14ac:dyDescent="0.2"/>
    <row r="1135" s="3" customFormat="1" ht="13.5" customHeight="1" x14ac:dyDescent="0.2"/>
    <row r="1136" s="3" customFormat="1" ht="13.5" customHeight="1" x14ac:dyDescent="0.2"/>
    <row r="1137" s="3" customFormat="1" ht="13.5" customHeight="1" x14ac:dyDescent="0.2"/>
    <row r="1138" s="3" customFormat="1" ht="13.5" customHeight="1" x14ac:dyDescent="0.2"/>
    <row r="1139" s="3" customFormat="1" ht="13.5" customHeight="1" x14ac:dyDescent="0.2"/>
    <row r="1140" s="3" customFormat="1" ht="13.5" customHeight="1" x14ac:dyDescent="0.2"/>
    <row r="1141" s="3" customFormat="1" ht="13.5" customHeight="1" x14ac:dyDescent="0.2"/>
    <row r="1142" s="3" customFormat="1" ht="13.5" customHeight="1" x14ac:dyDescent="0.2"/>
    <row r="1143" s="3" customFormat="1" ht="13.5" customHeight="1" x14ac:dyDescent="0.2"/>
    <row r="1144" s="3" customFormat="1" ht="13.5" customHeight="1" x14ac:dyDescent="0.2"/>
    <row r="1145" s="3" customFormat="1" ht="13.5" customHeight="1" x14ac:dyDescent="0.2"/>
    <row r="1146" s="3" customFormat="1" ht="13.5" customHeight="1" x14ac:dyDescent="0.2"/>
    <row r="1147" s="3" customFormat="1" ht="13.5" customHeight="1" x14ac:dyDescent="0.2"/>
    <row r="1148" s="3" customFormat="1" ht="13.5" customHeight="1" x14ac:dyDescent="0.2"/>
    <row r="1149" s="3" customFormat="1" ht="13.5" customHeight="1" x14ac:dyDescent="0.2"/>
    <row r="1150" s="3" customFormat="1" ht="13.5" customHeight="1" x14ac:dyDescent="0.2"/>
    <row r="1151" s="3" customFormat="1" ht="13.5" customHeight="1" x14ac:dyDescent="0.2"/>
    <row r="1152" s="3" customFormat="1" ht="13.5" customHeight="1" x14ac:dyDescent="0.2"/>
    <row r="1153" s="3" customFormat="1" ht="13.5" customHeight="1" x14ac:dyDescent="0.2"/>
    <row r="1154" s="3" customFormat="1" ht="13.5" customHeight="1" x14ac:dyDescent="0.2"/>
    <row r="1155" s="3" customFormat="1" ht="13.5" customHeight="1" x14ac:dyDescent="0.2"/>
    <row r="1156" s="3" customFormat="1" ht="13.5" customHeight="1" x14ac:dyDescent="0.2"/>
    <row r="1157" s="3" customFormat="1" ht="13.5" customHeight="1" x14ac:dyDescent="0.2"/>
    <row r="1158" s="3" customFormat="1" ht="13.5" customHeight="1" x14ac:dyDescent="0.2"/>
    <row r="1159" s="3" customFormat="1" ht="13.5" customHeight="1" x14ac:dyDescent="0.2"/>
    <row r="1160" s="3" customFormat="1" ht="13.5" customHeight="1" x14ac:dyDescent="0.2"/>
    <row r="1161" s="3" customFormat="1" ht="13.5" customHeight="1" x14ac:dyDescent="0.2"/>
    <row r="1162" s="3" customFormat="1" ht="13.5" customHeight="1" x14ac:dyDescent="0.2"/>
    <row r="1163" s="3" customFormat="1" ht="13.5" customHeight="1" x14ac:dyDescent="0.2"/>
    <row r="1164" s="3" customFormat="1" ht="13.5" customHeight="1" x14ac:dyDescent="0.2"/>
    <row r="1165" s="3" customFormat="1" ht="13.5" customHeight="1" x14ac:dyDescent="0.2"/>
    <row r="1166" s="3" customFormat="1" ht="13.5" customHeight="1" x14ac:dyDescent="0.2"/>
    <row r="1167" s="3" customFormat="1" ht="13.5" customHeight="1" x14ac:dyDescent="0.2"/>
    <row r="1168" s="3" customFormat="1" ht="13.5" customHeight="1" x14ac:dyDescent="0.2"/>
    <row r="1169" s="3" customFormat="1" ht="13.5" customHeight="1" x14ac:dyDescent="0.2"/>
    <row r="1170" s="3" customFormat="1" ht="13.5" customHeight="1" x14ac:dyDescent="0.2"/>
    <row r="1171" s="3" customFormat="1" ht="13.5" customHeight="1" x14ac:dyDescent="0.2"/>
    <row r="1172" s="3" customFormat="1" ht="13.5" customHeight="1" x14ac:dyDescent="0.2"/>
    <row r="1173" s="3" customFormat="1" ht="13.5" customHeight="1" x14ac:dyDescent="0.2"/>
    <row r="1174" s="3" customFormat="1" ht="13.5" customHeight="1" x14ac:dyDescent="0.2"/>
    <row r="1175" s="3" customFormat="1" ht="13.5" customHeight="1" x14ac:dyDescent="0.2"/>
    <row r="1176" s="3" customFormat="1" ht="13.5" customHeight="1" x14ac:dyDescent="0.2"/>
    <row r="1177" s="3" customFormat="1" ht="13.5" customHeight="1" x14ac:dyDescent="0.2"/>
    <row r="1178" s="3" customFormat="1" ht="13.5" customHeight="1" x14ac:dyDescent="0.2"/>
    <row r="1179" s="3" customFormat="1" ht="13.5" customHeight="1" x14ac:dyDescent="0.2"/>
    <row r="1180" s="3" customFormat="1" ht="13.5" customHeight="1" x14ac:dyDescent="0.2"/>
    <row r="1181" s="3" customFormat="1" ht="13.5" customHeight="1" x14ac:dyDescent="0.2"/>
    <row r="1182" s="3" customFormat="1" ht="13.5" customHeight="1" x14ac:dyDescent="0.2"/>
    <row r="1183" s="3" customFormat="1" ht="13.5" customHeight="1" x14ac:dyDescent="0.2"/>
    <row r="1184" s="3" customFormat="1" ht="13.5" customHeight="1" x14ac:dyDescent="0.2"/>
    <row r="1185" s="3" customFormat="1" ht="13.5" customHeight="1" x14ac:dyDescent="0.2"/>
    <row r="1186" s="3" customFormat="1" ht="13.5" customHeight="1" x14ac:dyDescent="0.2"/>
    <row r="1187" s="3" customFormat="1" ht="13.5" customHeight="1" x14ac:dyDescent="0.2"/>
    <row r="1188" s="3" customFormat="1" ht="13.5" customHeight="1" x14ac:dyDescent="0.2"/>
    <row r="1189" s="3" customFormat="1" ht="13.5" customHeight="1" x14ac:dyDescent="0.2"/>
    <row r="1190" s="3" customFormat="1" ht="13.5" customHeight="1" x14ac:dyDescent="0.2"/>
    <row r="1191" s="3" customFormat="1" ht="13.5" customHeight="1" x14ac:dyDescent="0.2"/>
    <row r="1192" s="3" customFormat="1" ht="13.5" customHeight="1" x14ac:dyDescent="0.2"/>
    <row r="1193" s="3" customFormat="1" ht="13.5" customHeight="1" x14ac:dyDescent="0.2"/>
    <row r="1194" s="3" customFormat="1" ht="13.5" customHeight="1" x14ac:dyDescent="0.2"/>
    <row r="1195" s="3" customFormat="1" ht="13.5" customHeight="1" x14ac:dyDescent="0.2"/>
    <row r="1196" s="3" customFormat="1" ht="13.5" customHeight="1" x14ac:dyDescent="0.2"/>
    <row r="1197" s="3" customFormat="1" ht="13.5" customHeight="1" x14ac:dyDescent="0.2"/>
    <row r="1198" s="3" customFormat="1" ht="13.5" customHeight="1" x14ac:dyDescent="0.2"/>
    <row r="1199" s="3" customFormat="1" ht="13.5" customHeight="1" x14ac:dyDescent="0.2"/>
    <row r="1200" s="3" customFormat="1" ht="13.5" customHeight="1" x14ac:dyDescent="0.2"/>
    <row r="1201" s="3" customFormat="1" ht="13.5" customHeight="1" x14ac:dyDescent="0.2"/>
    <row r="1202" s="3" customFormat="1" ht="13.5" customHeight="1" x14ac:dyDescent="0.2"/>
    <row r="1203" s="3" customFormat="1" ht="13.5" customHeight="1" x14ac:dyDescent="0.2"/>
    <row r="1204" s="3" customFormat="1" ht="13.5" customHeight="1" x14ac:dyDescent="0.2"/>
    <row r="1205" s="3" customFormat="1" ht="13.5" customHeight="1" x14ac:dyDescent="0.2"/>
    <row r="1206" s="3" customFormat="1" ht="13.5" customHeight="1" x14ac:dyDescent="0.2"/>
    <row r="1207" s="3" customFormat="1" ht="13.5" customHeight="1" x14ac:dyDescent="0.2"/>
    <row r="1208" s="3" customFormat="1" ht="13.5" customHeight="1" x14ac:dyDescent="0.2"/>
    <row r="1209" s="3" customFormat="1" ht="13.5" customHeight="1" x14ac:dyDescent="0.2"/>
    <row r="1210" s="3" customFormat="1" ht="13.5" customHeight="1" x14ac:dyDescent="0.2"/>
    <row r="1211" s="3" customFormat="1" ht="13.5" customHeight="1" x14ac:dyDescent="0.2"/>
    <row r="1212" s="3" customFormat="1" ht="13.5" customHeight="1" x14ac:dyDescent="0.2"/>
    <row r="1213" s="3" customFormat="1" ht="13.5" customHeight="1" x14ac:dyDescent="0.2"/>
    <row r="1214" s="3" customFormat="1" ht="13.5" customHeight="1" x14ac:dyDescent="0.2"/>
    <row r="1215" s="3" customFormat="1" ht="13.5" customHeight="1" x14ac:dyDescent="0.2"/>
    <row r="1216" s="3" customFormat="1" ht="13.5" customHeight="1" x14ac:dyDescent="0.2"/>
    <row r="1217" s="3" customFormat="1" ht="13.5" customHeight="1" x14ac:dyDescent="0.2"/>
    <row r="1218" s="3" customFormat="1" ht="13.5" customHeight="1" x14ac:dyDescent="0.2"/>
    <row r="1219" s="3" customFormat="1" ht="13.5" customHeight="1" x14ac:dyDescent="0.2"/>
    <row r="1220" s="3" customFormat="1" ht="13.5" customHeight="1" x14ac:dyDescent="0.2"/>
    <row r="1221" s="3" customFormat="1" ht="13.5" customHeight="1" x14ac:dyDescent="0.2"/>
    <row r="1222" s="3" customFormat="1" ht="13.5" customHeight="1" x14ac:dyDescent="0.2"/>
    <row r="1223" s="3" customFormat="1" ht="13.5" customHeight="1" x14ac:dyDescent="0.2"/>
    <row r="1224" s="3" customFormat="1" ht="13.5" customHeight="1" x14ac:dyDescent="0.2"/>
    <row r="1225" s="3" customFormat="1" ht="13.5" customHeight="1" x14ac:dyDescent="0.2"/>
    <row r="1226" s="3" customFormat="1" ht="13.5" customHeight="1" x14ac:dyDescent="0.2"/>
    <row r="1227" s="3" customFormat="1" ht="13.5" customHeight="1" x14ac:dyDescent="0.2"/>
    <row r="1228" s="3" customFormat="1" ht="13.5" customHeight="1" x14ac:dyDescent="0.2"/>
    <row r="1229" s="3" customFormat="1" ht="13.5" customHeight="1" x14ac:dyDescent="0.2"/>
    <row r="1230" s="3" customFormat="1" ht="13.5" customHeight="1" x14ac:dyDescent="0.2"/>
    <row r="1231" s="3" customFormat="1" ht="13.5" customHeight="1" x14ac:dyDescent="0.2"/>
    <row r="1232" s="3" customFormat="1" ht="13.5" customHeight="1" x14ac:dyDescent="0.2"/>
    <row r="1233" s="3" customFormat="1" ht="13.5" customHeight="1" x14ac:dyDescent="0.2"/>
    <row r="1234" s="3" customFormat="1" ht="13.5" customHeight="1" x14ac:dyDescent="0.2"/>
    <row r="1235" s="3" customFormat="1" ht="13.5" customHeight="1" x14ac:dyDescent="0.2"/>
    <row r="1236" s="3" customFormat="1" ht="13.5" customHeight="1" x14ac:dyDescent="0.2"/>
    <row r="1237" s="3" customFormat="1" ht="13.5" customHeight="1" x14ac:dyDescent="0.2"/>
    <row r="1238" s="3" customFormat="1" ht="13.5" customHeight="1" x14ac:dyDescent="0.2"/>
    <row r="1239" s="3" customFormat="1" ht="13.5" customHeight="1" x14ac:dyDescent="0.2"/>
    <row r="1240" s="3" customFormat="1" ht="13.5" customHeight="1" x14ac:dyDescent="0.2"/>
    <row r="1241" s="3" customFormat="1" ht="13.5" customHeight="1" x14ac:dyDescent="0.2"/>
    <row r="1242" s="3" customFormat="1" ht="13.5" customHeight="1" x14ac:dyDescent="0.2"/>
    <row r="1243" s="3" customFormat="1" ht="13.5" customHeight="1" x14ac:dyDescent="0.2"/>
    <row r="1244" s="3" customFormat="1" ht="13.5" customHeight="1" x14ac:dyDescent="0.2"/>
    <row r="1245" s="3" customFormat="1" ht="13.5" customHeight="1" x14ac:dyDescent="0.2"/>
    <row r="1246" s="3" customFormat="1" ht="13.5" customHeight="1" x14ac:dyDescent="0.2"/>
    <row r="1247" s="3" customFormat="1" ht="13.5" customHeight="1" x14ac:dyDescent="0.2"/>
    <row r="1248" s="3" customFormat="1" ht="13.5" customHeight="1" x14ac:dyDescent="0.2"/>
    <row r="1249" s="3" customFormat="1" ht="13.5" customHeight="1" x14ac:dyDescent="0.2"/>
    <row r="1250" s="3" customFormat="1" ht="13.5" customHeight="1" x14ac:dyDescent="0.2"/>
    <row r="1251" s="3" customFormat="1" ht="13.5" customHeight="1" x14ac:dyDescent="0.2"/>
    <row r="1252" s="3" customFormat="1" ht="13.5" customHeight="1" x14ac:dyDescent="0.2"/>
    <row r="1253" s="3" customFormat="1" ht="13.5" customHeight="1" x14ac:dyDescent="0.2"/>
    <row r="1254" s="3" customFormat="1" ht="13.5" customHeight="1" x14ac:dyDescent="0.2"/>
    <row r="1255" s="3" customFormat="1" ht="13.5" customHeight="1" x14ac:dyDescent="0.2"/>
    <row r="1256" s="3" customFormat="1" ht="13.5" customHeight="1" x14ac:dyDescent="0.2"/>
    <row r="1257" s="3" customFormat="1" ht="13.5" customHeight="1" x14ac:dyDescent="0.2"/>
    <row r="1258" s="3" customFormat="1" ht="13.5" customHeight="1" x14ac:dyDescent="0.2"/>
    <row r="1259" s="3" customFormat="1" ht="13.5" customHeight="1" x14ac:dyDescent="0.2"/>
    <row r="1260" s="3" customFormat="1" ht="13.5" customHeight="1" x14ac:dyDescent="0.2"/>
    <row r="1261" s="3" customFormat="1" ht="13.5" customHeight="1" x14ac:dyDescent="0.2"/>
    <row r="1262" s="3" customFormat="1" ht="13.5" customHeight="1" x14ac:dyDescent="0.2"/>
    <row r="1263" s="3" customFormat="1" ht="13.5" customHeight="1" x14ac:dyDescent="0.2"/>
    <row r="1264" s="3" customFormat="1" ht="13.5" customHeight="1" x14ac:dyDescent="0.2"/>
    <row r="1265" s="3" customFormat="1" ht="13.5" customHeight="1" x14ac:dyDescent="0.2"/>
    <row r="1266" s="3" customFormat="1" ht="13.5" customHeight="1" x14ac:dyDescent="0.2"/>
    <row r="1267" s="3" customFormat="1" ht="13.5" customHeight="1" x14ac:dyDescent="0.2"/>
    <row r="1268" s="3" customFormat="1" ht="13.5" customHeight="1" x14ac:dyDescent="0.2"/>
    <row r="1269" s="3" customFormat="1" ht="13.5" customHeight="1" x14ac:dyDescent="0.2"/>
    <row r="1270" s="3" customFormat="1" ht="13.5" customHeight="1" x14ac:dyDescent="0.2"/>
    <row r="1271" s="3" customFormat="1" ht="13.5" customHeight="1" x14ac:dyDescent="0.2"/>
    <row r="1272" s="3" customFormat="1" ht="13.5" customHeight="1" x14ac:dyDescent="0.2"/>
    <row r="1273" s="3" customFormat="1" ht="13.5" customHeight="1" x14ac:dyDescent="0.2"/>
    <row r="1274" s="3" customFormat="1" ht="13.5" customHeight="1" x14ac:dyDescent="0.2"/>
    <row r="1275" s="3" customFormat="1" ht="13.5" customHeight="1" x14ac:dyDescent="0.2"/>
    <row r="1276" s="3" customFormat="1" ht="13.5" customHeight="1" x14ac:dyDescent="0.2"/>
    <row r="1277" s="3" customFormat="1" ht="13.5" customHeight="1" x14ac:dyDescent="0.2"/>
    <row r="1278" s="3" customFormat="1" ht="13.5" customHeight="1" x14ac:dyDescent="0.2"/>
    <row r="1279" s="3" customFormat="1" ht="13.5" customHeight="1" x14ac:dyDescent="0.2"/>
    <row r="1280" s="3" customFormat="1" ht="13.5" customHeight="1" x14ac:dyDescent="0.2"/>
    <row r="1281" s="3" customFormat="1" ht="13.5" customHeight="1" x14ac:dyDescent="0.2"/>
    <row r="1282" s="3" customFormat="1" ht="13.5" customHeight="1" x14ac:dyDescent="0.2"/>
    <row r="1283" s="3" customFormat="1" ht="13.5" customHeight="1" x14ac:dyDescent="0.2"/>
    <row r="1284" s="3" customFormat="1" ht="13.5" customHeight="1" x14ac:dyDescent="0.2"/>
    <row r="1285" s="3" customFormat="1" ht="13.5" customHeight="1" x14ac:dyDescent="0.2"/>
    <row r="1286" s="3" customFormat="1" ht="13.5" customHeight="1" x14ac:dyDescent="0.2"/>
    <row r="1287" s="3" customFormat="1" ht="13.5" customHeight="1" x14ac:dyDescent="0.2"/>
    <row r="1288" s="3" customFormat="1" ht="13.5" customHeight="1" x14ac:dyDescent="0.2"/>
    <row r="1289" s="3" customFormat="1" ht="13.5" customHeight="1" x14ac:dyDescent="0.2"/>
    <row r="1290" s="3" customFormat="1" ht="13.5" customHeight="1" x14ac:dyDescent="0.2"/>
    <row r="1291" s="3" customFormat="1" ht="13.5" customHeight="1" x14ac:dyDescent="0.2"/>
    <row r="1292" s="3" customFormat="1" ht="13.5" customHeight="1" x14ac:dyDescent="0.2"/>
    <row r="1293" s="3" customFormat="1" ht="13.5" customHeight="1" x14ac:dyDescent="0.2"/>
    <row r="1294" s="3" customFormat="1" ht="13.5" customHeight="1" x14ac:dyDescent="0.2"/>
    <row r="1295" s="3" customFormat="1" ht="13.5" customHeight="1" x14ac:dyDescent="0.2"/>
    <row r="1296" s="3" customFormat="1" ht="13.5" customHeight="1" x14ac:dyDescent="0.2"/>
    <row r="1297" s="3" customFormat="1" ht="13.5" customHeight="1" x14ac:dyDescent="0.2"/>
    <row r="1298" s="3" customFormat="1" ht="13.5" customHeight="1" x14ac:dyDescent="0.2"/>
    <row r="1299" s="3" customFormat="1" ht="13.5" customHeight="1" x14ac:dyDescent="0.2"/>
    <row r="1300" s="3" customFormat="1" ht="13.5" customHeight="1" x14ac:dyDescent="0.2"/>
    <row r="1301" s="3" customFormat="1" ht="13.5" customHeight="1" x14ac:dyDescent="0.2"/>
    <row r="1302" s="3" customFormat="1" ht="13.5" customHeight="1" x14ac:dyDescent="0.2"/>
    <row r="1303" s="3" customFormat="1" ht="13.5" customHeight="1" x14ac:dyDescent="0.2"/>
    <row r="1304" s="3" customFormat="1" ht="13.5" customHeight="1" x14ac:dyDescent="0.2"/>
    <row r="1305" s="3" customFormat="1" ht="13.5" customHeight="1" x14ac:dyDescent="0.2"/>
    <row r="1306" s="3" customFormat="1" ht="13.5" customHeight="1" x14ac:dyDescent="0.2"/>
    <row r="1307" s="3" customFormat="1" ht="13.5" customHeight="1" x14ac:dyDescent="0.2"/>
    <row r="1308" s="3" customFormat="1" ht="13.5" customHeight="1" x14ac:dyDescent="0.2"/>
    <row r="1309" s="3" customFormat="1" ht="13.5" customHeight="1" x14ac:dyDescent="0.2"/>
    <row r="1310" s="3" customFormat="1" ht="13.5" customHeight="1" x14ac:dyDescent="0.2"/>
    <row r="1311" s="3" customFormat="1" ht="13.5" customHeight="1" x14ac:dyDescent="0.2"/>
    <row r="1312" s="3" customFormat="1" ht="13.5" customHeight="1" x14ac:dyDescent="0.2"/>
    <row r="1313" s="3" customFormat="1" ht="13.5" customHeight="1" x14ac:dyDescent="0.2"/>
    <row r="1314" s="3" customFormat="1" ht="13.5" customHeight="1" x14ac:dyDescent="0.2"/>
    <row r="1315" s="3" customFormat="1" ht="13.5" customHeight="1" x14ac:dyDescent="0.2"/>
    <row r="1316" s="3" customFormat="1" ht="13.5" customHeight="1" x14ac:dyDescent="0.2"/>
    <row r="1317" s="3" customFormat="1" ht="13.5" customHeight="1" x14ac:dyDescent="0.2"/>
    <row r="1318" s="3" customFormat="1" ht="13.5" customHeight="1" x14ac:dyDescent="0.2"/>
    <row r="1319" s="3" customFormat="1" ht="13.5" customHeight="1" x14ac:dyDescent="0.2"/>
    <row r="1320" s="3" customFormat="1" ht="13.5" customHeight="1" x14ac:dyDescent="0.2"/>
    <row r="1321" s="3" customFormat="1" ht="13.5" customHeight="1" x14ac:dyDescent="0.2"/>
    <row r="1322" s="3" customFormat="1" ht="13.5" customHeight="1" x14ac:dyDescent="0.2"/>
    <row r="1323" s="3" customFormat="1" ht="13.5" customHeight="1" x14ac:dyDescent="0.2"/>
    <row r="1324" s="3" customFormat="1" ht="13.5" customHeight="1" x14ac:dyDescent="0.2"/>
    <row r="1325" s="3" customFormat="1" ht="13.5" customHeight="1" x14ac:dyDescent="0.2"/>
    <row r="1326" s="3" customFormat="1" ht="13.5" customHeight="1" x14ac:dyDescent="0.2"/>
    <row r="1327" s="3" customFormat="1" ht="13.5" customHeight="1" x14ac:dyDescent="0.2"/>
    <row r="1328" s="3" customFormat="1" ht="13.5" customHeight="1" x14ac:dyDescent="0.2"/>
    <row r="1329" s="3" customFormat="1" ht="13.5" customHeight="1" x14ac:dyDescent="0.2"/>
    <row r="1330" s="3" customFormat="1" ht="13.5" customHeight="1" x14ac:dyDescent="0.2"/>
    <row r="1331" s="3" customFormat="1" ht="13.5" customHeight="1" x14ac:dyDescent="0.2"/>
    <row r="1332" s="3" customFormat="1" ht="13.5" customHeight="1" x14ac:dyDescent="0.2"/>
    <row r="1333" s="3" customFormat="1" ht="13.5" customHeight="1" x14ac:dyDescent="0.2"/>
    <row r="1334" s="3" customFormat="1" ht="13.5" customHeight="1" x14ac:dyDescent="0.2"/>
    <row r="1335" s="3" customFormat="1" ht="13.5" customHeight="1" x14ac:dyDescent="0.2"/>
    <row r="1336" s="3" customFormat="1" ht="13.5" customHeight="1" x14ac:dyDescent="0.2"/>
    <row r="1337" s="3" customFormat="1" ht="13.5" customHeight="1" x14ac:dyDescent="0.2"/>
    <row r="1338" s="3" customFormat="1" ht="13.5" customHeight="1" x14ac:dyDescent="0.2"/>
    <row r="1339" s="3" customFormat="1" ht="13.5" customHeight="1" x14ac:dyDescent="0.2"/>
    <row r="1340" s="3" customFormat="1" ht="13.5" customHeight="1" x14ac:dyDescent="0.2"/>
    <row r="1341" s="3" customFormat="1" ht="13.5" customHeight="1" x14ac:dyDescent="0.2"/>
    <row r="1342" s="3" customFormat="1" ht="13.5" customHeight="1" x14ac:dyDescent="0.2"/>
    <row r="1343" s="3" customFormat="1" ht="13.5" customHeight="1" x14ac:dyDescent="0.2"/>
    <row r="1344" s="3" customFormat="1" ht="13.5" customHeight="1" x14ac:dyDescent="0.2"/>
    <row r="1345" s="3" customFormat="1" ht="13.5" customHeight="1" x14ac:dyDescent="0.2"/>
    <row r="1346" s="3" customFormat="1" ht="13.5" customHeight="1" x14ac:dyDescent="0.2"/>
    <row r="1347" s="3" customFormat="1" ht="13.5" customHeight="1" x14ac:dyDescent="0.2"/>
    <row r="1348" s="3" customFormat="1" ht="13.5" customHeight="1" x14ac:dyDescent="0.2"/>
    <row r="1349" s="3" customFormat="1" ht="13.5" customHeight="1" x14ac:dyDescent="0.2"/>
    <row r="1350" s="3" customFormat="1" ht="13.5" customHeight="1" x14ac:dyDescent="0.2"/>
    <row r="1351" s="3" customFormat="1" ht="13.5" customHeight="1" x14ac:dyDescent="0.2"/>
    <row r="1352" s="3" customFormat="1" ht="13.5" customHeight="1" x14ac:dyDescent="0.2"/>
    <row r="1353" s="3" customFormat="1" ht="13.5" customHeight="1" x14ac:dyDescent="0.2"/>
    <row r="1354" s="3" customFormat="1" ht="13.5" customHeight="1" x14ac:dyDescent="0.2"/>
    <row r="1355" s="3" customFormat="1" ht="13.5" customHeight="1" x14ac:dyDescent="0.2"/>
    <row r="1356" s="3" customFormat="1" ht="13.5" customHeight="1" x14ac:dyDescent="0.2"/>
    <row r="1357" s="3" customFormat="1" ht="13.5" customHeight="1" x14ac:dyDescent="0.2"/>
    <row r="1358" s="3" customFormat="1" ht="13.5" customHeight="1" x14ac:dyDescent="0.2"/>
    <row r="1359" s="3" customFormat="1" ht="13.5" customHeight="1" x14ac:dyDescent="0.2"/>
    <row r="1360" s="3" customFormat="1" ht="13.5" customHeight="1" x14ac:dyDescent="0.2"/>
    <row r="1361" s="3" customFormat="1" ht="13.5" customHeight="1" x14ac:dyDescent="0.2"/>
    <row r="1362" s="3" customFormat="1" ht="13.5" customHeight="1" x14ac:dyDescent="0.2"/>
    <row r="1363" s="3" customFormat="1" ht="13.5" customHeight="1" x14ac:dyDescent="0.2"/>
    <row r="1364" s="3" customFormat="1" ht="13.5" customHeight="1" x14ac:dyDescent="0.2"/>
    <row r="1365" s="3" customFormat="1" ht="13.5" customHeight="1" x14ac:dyDescent="0.2"/>
    <row r="1366" s="3" customFormat="1" ht="13.5" customHeight="1" x14ac:dyDescent="0.2"/>
    <row r="1367" s="3" customFormat="1" ht="13.5" customHeight="1" x14ac:dyDescent="0.2"/>
    <row r="1368" s="3" customFormat="1" ht="13.5" customHeight="1" x14ac:dyDescent="0.2"/>
    <row r="1369" s="3" customFormat="1" ht="13.5" customHeight="1" x14ac:dyDescent="0.2"/>
    <row r="1370" s="3" customFormat="1" ht="13.5" customHeight="1" x14ac:dyDescent="0.2"/>
    <row r="1371" s="3" customFormat="1" ht="13.5" customHeight="1" x14ac:dyDescent="0.2"/>
    <row r="1372" s="3" customFormat="1" ht="13.5" customHeight="1" x14ac:dyDescent="0.2"/>
    <row r="1373" s="3" customFormat="1" ht="13.5" customHeight="1" x14ac:dyDescent="0.2"/>
    <row r="1374" s="3" customFormat="1" ht="13.5" customHeight="1" x14ac:dyDescent="0.2"/>
    <row r="1375" s="3" customFormat="1" ht="13.5" customHeight="1" x14ac:dyDescent="0.2"/>
    <row r="1376" s="3" customFormat="1" ht="13.5" customHeight="1" x14ac:dyDescent="0.2"/>
    <row r="1377" s="3" customFormat="1" ht="13.5" customHeight="1" x14ac:dyDescent="0.2"/>
    <row r="1378" s="3" customFormat="1" ht="13.5" customHeight="1" x14ac:dyDescent="0.2"/>
    <row r="1379" s="3" customFormat="1" ht="13.5" customHeight="1" x14ac:dyDescent="0.2"/>
    <row r="1380" s="3" customFormat="1" ht="13.5" customHeight="1" x14ac:dyDescent="0.2"/>
    <row r="1381" s="3" customFormat="1" ht="13.5" customHeight="1" x14ac:dyDescent="0.2"/>
    <row r="1382" s="3" customFormat="1" ht="13.5" customHeight="1" x14ac:dyDescent="0.2"/>
    <row r="1383" s="3" customFormat="1" ht="13.5" customHeight="1" x14ac:dyDescent="0.2"/>
    <row r="1384" s="3" customFormat="1" ht="13.5" customHeight="1" x14ac:dyDescent="0.2"/>
    <row r="1385" s="3" customFormat="1" ht="13.5" customHeight="1" x14ac:dyDescent="0.2"/>
    <row r="1386" s="3" customFormat="1" ht="13.5" customHeight="1" x14ac:dyDescent="0.2"/>
    <row r="1387" s="3" customFormat="1" ht="13.5" customHeight="1" x14ac:dyDescent="0.2"/>
    <row r="1388" s="3" customFormat="1" ht="13.5" customHeight="1" x14ac:dyDescent="0.2"/>
    <row r="1389" s="3" customFormat="1" ht="13.5" customHeight="1" x14ac:dyDescent="0.2"/>
    <row r="1390" s="3" customFormat="1" ht="13.5" customHeight="1" x14ac:dyDescent="0.2"/>
    <row r="1391" s="3" customFormat="1" ht="13.5" customHeight="1" x14ac:dyDescent="0.2"/>
    <row r="1392" s="3" customFormat="1" ht="13.5" customHeight="1" x14ac:dyDescent="0.2"/>
    <row r="1393" s="3" customFormat="1" ht="13.5" customHeight="1" x14ac:dyDescent="0.2"/>
    <row r="1394" s="3" customFormat="1" ht="13.5" customHeight="1" x14ac:dyDescent="0.2"/>
    <row r="1395" s="3" customFormat="1" ht="13.5" customHeight="1" x14ac:dyDescent="0.2"/>
    <row r="1396" s="3" customFormat="1" ht="13.5" customHeight="1" x14ac:dyDescent="0.2"/>
    <row r="1397" s="3" customFormat="1" ht="13.5" customHeight="1" x14ac:dyDescent="0.2"/>
    <row r="1398" s="3" customFormat="1" ht="13.5" customHeight="1" x14ac:dyDescent="0.2"/>
    <row r="1399" s="3" customFormat="1" ht="13.5" customHeight="1" x14ac:dyDescent="0.2"/>
    <row r="1400" s="3" customFormat="1" ht="13.5" customHeight="1" x14ac:dyDescent="0.2"/>
    <row r="1401" s="3" customFormat="1" ht="13.5" customHeight="1" x14ac:dyDescent="0.2"/>
    <row r="1402" s="3" customFormat="1" ht="13.5" customHeight="1" x14ac:dyDescent="0.2"/>
    <row r="1403" s="3" customFormat="1" ht="13.5" customHeight="1" x14ac:dyDescent="0.2"/>
    <row r="1404" s="3" customFormat="1" ht="13.5" customHeight="1" x14ac:dyDescent="0.2"/>
    <row r="1405" s="3" customFormat="1" ht="13.5" customHeight="1" x14ac:dyDescent="0.2"/>
    <row r="1406" s="3" customFormat="1" ht="13.5" customHeight="1" x14ac:dyDescent="0.2"/>
    <row r="1407" s="3" customFormat="1" ht="13.5" customHeight="1" x14ac:dyDescent="0.2"/>
    <row r="1408" s="3" customFormat="1" ht="13.5" customHeight="1" x14ac:dyDescent="0.2"/>
    <row r="1409" s="3" customFormat="1" ht="13.5" customHeight="1" x14ac:dyDescent="0.2"/>
    <row r="1410" s="3" customFormat="1" ht="13.5" customHeight="1" x14ac:dyDescent="0.2"/>
    <row r="1411" s="3" customFormat="1" ht="13.5" customHeight="1" x14ac:dyDescent="0.2"/>
    <row r="1412" s="3" customFormat="1" ht="13.5" customHeight="1" x14ac:dyDescent="0.2"/>
    <row r="1413" s="3" customFormat="1" ht="13.5" customHeight="1" x14ac:dyDescent="0.2"/>
    <row r="1414" s="3" customFormat="1" ht="13.5" customHeight="1" x14ac:dyDescent="0.2"/>
    <row r="1415" s="3" customFormat="1" ht="13.5" customHeight="1" x14ac:dyDescent="0.2"/>
    <row r="1416" s="3" customFormat="1" ht="13.5" customHeight="1" x14ac:dyDescent="0.2"/>
    <row r="1417" s="3" customFormat="1" ht="13.5" customHeight="1" x14ac:dyDescent="0.2"/>
    <row r="1418" s="3" customFormat="1" ht="13.5" customHeight="1" x14ac:dyDescent="0.2"/>
    <row r="1419" s="3" customFormat="1" ht="13.5" customHeight="1" x14ac:dyDescent="0.2"/>
    <row r="1420" s="3" customFormat="1" ht="13.5" customHeight="1" x14ac:dyDescent="0.2"/>
    <row r="1421" s="3" customFormat="1" ht="13.5" customHeight="1" x14ac:dyDescent="0.2"/>
    <row r="1422" s="3" customFormat="1" ht="13.5" customHeight="1" x14ac:dyDescent="0.2"/>
    <row r="1423" s="3" customFormat="1" ht="13.5" customHeight="1" x14ac:dyDescent="0.2"/>
    <row r="1424" s="3" customFormat="1" ht="13.5" customHeight="1" x14ac:dyDescent="0.2"/>
    <row r="1425" s="3" customFormat="1" ht="13.5" customHeight="1" x14ac:dyDescent="0.2"/>
    <row r="1426" s="3" customFormat="1" ht="13.5" customHeight="1" x14ac:dyDescent="0.2"/>
    <row r="1427" s="3" customFormat="1" ht="13.5" customHeight="1" x14ac:dyDescent="0.2"/>
    <row r="1428" s="3" customFormat="1" ht="13.5" customHeight="1" x14ac:dyDescent="0.2"/>
    <row r="1429" s="3" customFormat="1" ht="13.5" customHeight="1" x14ac:dyDescent="0.2"/>
    <row r="1430" s="3" customFormat="1" ht="13.5" customHeight="1" x14ac:dyDescent="0.2"/>
    <row r="1431" s="3" customFormat="1" ht="13.5" customHeight="1" x14ac:dyDescent="0.2"/>
    <row r="1432" s="3" customFormat="1" ht="13.5" customHeight="1" x14ac:dyDescent="0.2"/>
    <row r="1433" s="3" customFormat="1" ht="13.5" customHeight="1" x14ac:dyDescent="0.2"/>
    <row r="1434" s="3" customFormat="1" ht="13.5" customHeight="1" x14ac:dyDescent="0.2"/>
    <row r="1435" s="3" customFormat="1" ht="13.5" customHeight="1" x14ac:dyDescent="0.2"/>
    <row r="1436" s="3" customFormat="1" ht="13.5" customHeight="1" x14ac:dyDescent="0.2"/>
    <row r="1437" s="3" customFormat="1" ht="13.5" customHeight="1" x14ac:dyDescent="0.2"/>
    <row r="1438" s="3" customFormat="1" ht="13.5" customHeight="1" x14ac:dyDescent="0.2"/>
    <row r="1439" s="3" customFormat="1" ht="13.5" customHeight="1" x14ac:dyDescent="0.2"/>
    <row r="1440" s="3" customFormat="1" ht="13.5" customHeight="1" x14ac:dyDescent="0.2"/>
    <row r="1441" s="3" customFormat="1" ht="13.5" customHeight="1" x14ac:dyDescent="0.2"/>
    <row r="1442" s="3" customFormat="1" ht="13.5" customHeight="1" x14ac:dyDescent="0.2"/>
    <row r="1443" s="3" customFormat="1" ht="13.5" customHeight="1" x14ac:dyDescent="0.2"/>
    <row r="1444" s="3" customFormat="1" ht="13.5" customHeight="1" x14ac:dyDescent="0.2"/>
    <row r="1445" s="3" customFormat="1" ht="13.5" customHeight="1" x14ac:dyDescent="0.2"/>
    <row r="1446" s="3" customFormat="1" ht="13.5" customHeight="1" x14ac:dyDescent="0.2"/>
    <row r="1447" s="3" customFormat="1" ht="13.5" customHeight="1" x14ac:dyDescent="0.2"/>
    <row r="1448" s="3" customFormat="1" ht="13.5" customHeight="1" x14ac:dyDescent="0.2"/>
    <row r="1449" s="3" customFormat="1" ht="13.5" customHeight="1" x14ac:dyDescent="0.2"/>
    <row r="1450" s="3" customFormat="1" ht="13.5" customHeight="1" x14ac:dyDescent="0.2"/>
    <row r="1451" s="3" customFormat="1" ht="13.5" customHeight="1" x14ac:dyDescent="0.2"/>
    <row r="1452" s="3" customFormat="1" ht="13.5" customHeight="1" x14ac:dyDescent="0.2"/>
    <row r="1453" s="3" customFormat="1" ht="13.5" customHeight="1" x14ac:dyDescent="0.2"/>
    <row r="1454" s="3" customFormat="1" ht="13.5" customHeight="1" x14ac:dyDescent="0.2"/>
    <row r="1455" s="3" customFormat="1" ht="13.5" customHeight="1" x14ac:dyDescent="0.2"/>
    <row r="1456" s="3" customFormat="1" ht="13.5" customHeight="1" x14ac:dyDescent="0.2"/>
    <row r="1457" s="3" customFormat="1" ht="13.5" customHeight="1" x14ac:dyDescent="0.2"/>
    <row r="1458" s="3" customFormat="1" ht="13.5" customHeight="1" x14ac:dyDescent="0.2"/>
    <row r="1459" s="3" customFormat="1" ht="13.5" customHeight="1" x14ac:dyDescent="0.2"/>
    <row r="1460" s="3" customFormat="1" ht="13.5" customHeight="1" x14ac:dyDescent="0.2"/>
    <row r="1461" s="3" customFormat="1" ht="13.5" customHeight="1" x14ac:dyDescent="0.2"/>
    <row r="1462" s="3" customFormat="1" ht="13.5" customHeight="1" x14ac:dyDescent="0.2"/>
    <row r="1463" s="3" customFormat="1" ht="13.5" customHeight="1" x14ac:dyDescent="0.2"/>
    <row r="1464" s="3" customFormat="1" ht="13.5" customHeight="1" x14ac:dyDescent="0.2"/>
    <row r="1465" s="3" customFormat="1" ht="13.5" customHeight="1" x14ac:dyDescent="0.2"/>
    <row r="1466" s="3" customFormat="1" ht="13.5" customHeight="1" x14ac:dyDescent="0.2"/>
    <row r="1467" s="3" customFormat="1" ht="13.5" customHeight="1" x14ac:dyDescent="0.2"/>
    <row r="1468" s="3" customFormat="1" ht="13.5" customHeight="1" x14ac:dyDescent="0.2"/>
    <row r="1469" s="3" customFormat="1" ht="13.5" customHeight="1" x14ac:dyDescent="0.2"/>
    <row r="1470" s="3" customFormat="1" ht="13.5" customHeight="1" x14ac:dyDescent="0.2"/>
    <row r="1471" s="3" customFormat="1" ht="13.5" customHeight="1" x14ac:dyDescent="0.2"/>
    <row r="1472" s="3" customFormat="1" ht="13.5" customHeight="1" x14ac:dyDescent="0.2"/>
    <row r="1473" s="3" customFormat="1" ht="13.5" customHeight="1" x14ac:dyDescent="0.2"/>
    <row r="1474" s="3" customFormat="1" ht="13.5" customHeight="1" x14ac:dyDescent="0.2"/>
    <row r="1475" s="3" customFormat="1" ht="13.5" customHeight="1" x14ac:dyDescent="0.2"/>
    <row r="1476" s="3" customFormat="1" ht="13.5" customHeight="1" x14ac:dyDescent="0.2"/>
    <row r="1477" s="3" customFormat="1" ht="13.5" customHeight="1" x14ac:dyDescent="0.2"/>
    <row r="1478" s="3" customFormat="1" ht="13.5" customHeight="1" x14ac:dyDescent="0.2"/>
    <row r="1479" s="3" customFormat="1" ht="13.5" customHeight="1" x14ac:dyDescent="0.2"/>
    <row r="1480" s="3" customFormat="1" ht="13.5" customHeight="1" x14ac:dyDescent="0.2"/>
    <row r="1481" s="3" customFormat="1" ht="13.5" customHeight="1" x14ac:dyDescent="0.2"/>
    <row r="1482" s="3" customFormat="1" ht="13.5" customHeight="1" x14ac:dyDescent="0.2"/>
    <row r="1483" s="3" customFormat="1" ht="13.5" customHeight="1" x14ac:dyDescent="0.2"/>
    <row r="1484" s="3" customFormat="1" ht="13.5" customHeight="1" x14ac:dyDescent="0.2"/>
    <row r="1485" s="3" customFormat="1" ht="13.5" customHeight="1" x14ac:dyDescent="0.2"/>
    <row r="1486" s="3" customFormat="1" ht="13.5" customHeight="1" x14ac:dyDescent="0.2"/>
    <row r="1487" s="3" customFormat="1" ht="13.5" customHeight="1" x14ac:dyDescent="0.2"/>
    <row r="1488" s="3" customFormat="1" ht="13.5" customHeight="1" x14ac:dyDescent="0.2"/>
    <row r="1489" s="3" customFormat="1" ht="13.5" customHeight="1" x14ac:dyDescent="0.2"/>
    <row r="1490" s="3" customFormat="1" ht="13.5" customHeight="1" x14ac:dyDescent="0.2"/>
    <row r="1491" s="3" customFormat="1" ht="13.5" customHeight="1" x14ac:dyDescent="0.2"/>
    <row r="1492" s="3" customFormat="1" ht="13.5" customHeight="1" x14ac:dyDescent="0.2"/>
    <row r="1493" s="3" customFormat="1" ht="13.5" customHeight="1" x14ac:dyDescent="0.2"/>
    <row r="1494" s="3" customFormat="1" ht="13.5" customHeight="1" x14ac:dyDescent="0.2"/>
    <row r="1495" s="3" customFormat="1" ht="13.5" customHeight="1" x14ac:dyDescent="0.2"/>
    <row r="1496" s="3" customFormat="1" ht="13.5" customHeight="1" x14ac:dyDescent="0.2"/>
    <row r="1497" s="3" customFormat="1" ht="13.5" customHeight="1" x14ac:dyDescent="0.2"/>
    <row r="1498" s="3" customFormat="1" ht="13.5" customHeight="1" x14ac:dyDescent="0.2"/>
    <row r="1499" s="3" customFormat="1" ht="13.5" customHeight="1" x14ac:dyDescent="0.2"/>
    <row r="1500" s="3" customFormat="1" ht="13.5" customHeight="1" x14ac:dyDescent="0.2"/>
    <row r="1501" s="3" customFormat="1" ht="13.5" customHeight="1" x14ac:dyDescent="0.2"/>
    <row r="1502" s="3" customFormat="1" ht="13.5" customHeight="1" x14ac:dyDescent="0.2"/>
    <row r="1503" s="3" customFormat="1" ht="13.5" customHeight="1" x14ac:dyDescent="0.2"/>
    <row r="1504" s="3" customFormat="1" ht="13.5" customHeight="1" x14ac:dyDescent="0.2"/>
    <row r="1505" s="3" customFormat="1" ht="13.5" customHeight="1" x14ac:dyDescent="0.2"/>
    <row r="1506" s="3" customFormat="1" ht="13.5" customHeight="1" x14ac:dyDescent="0.2"/>
    <row r="1507" s="3" customFormat="1" ht="13.5" customHeight="1" x14ac:dyDescent="0.2"/>
    <row r="1508" s="3" customFormat="1" ht="13.5" customHeight="1" x14ac:dyDescent="0.2"/>
    <row r="1509" s="3" customFormat="1" ht="13.5" customHeight="1" x14ac:dyDescent="0.2"/>
    <row r="1510" s="3" customFormat="1" ht="13.5" customHeight="1" x14ac:dyDescent="0.2"/>
    <row r="1511" s="3" customFormat="1" ht="13.5" customHeight="1" x14ac:dyDescent="0.2"/>
    <row r="1512" s="3" customFormat="1" ht="13.5" customHeight="1" x14ac:dyDescent="0.2"/>
    <row r="1513" s="3" customFormat="1" ht="13.5" customHeight="1" x14ac:dyDescent="0.2"/>
    <row r="1514" s="3" customFormat="1" ht="13.5" customHeight="1" x14ac:dyDescent="0.2"/>
    <row r="1515" s="3" customFormat="1" ht="13.5" customHeight="1" x14ac:dyDescent="0.2"/>
    <row r="1516" s="3" customFormat="1" ht="13.5" customHeight="1" x14ac:dyDescent="0.2"/>
    <row r="1517" s="3" customFormat="1" ht="13.5" customHeight="1" x14ac:dyDescent="0.2"/>
    <row r="1518" s="3" customFormat="1" ht="13.5" customHeight="1" x14ac:dyDescent="0.2"/>
    <row r="1519" s="3" customFormat="1" ht="13.5" customHeight="1" x14ac:dyDescent="0.2"/>
    <row r="1520" s="3" customFormat="1" ht="13.5" customHeight="1" x14ac:dyDescent="0.2"/>
    <row r="1521" s="3" customFormat="1" ht="13.5" customHeight="1" x14ac:dyDescent="0.2"/>
    <row r="1522" s="3" customFormat="1" ht="13.5" customHeight="1" x14ac:dyDescent="0.2"/>
    <row r="1523" s="3" customFormat="1" ht="13.5" customHeight="1" x14ac:dyDescent="0.2"/>
    <row r="1524" s="3" customFormat="1" ht="13.5" customHeight="1" x14ac:dyDescent="0.2"/>
    <row r="1525" s="3" customFormat="1" ht="13.5" customHeight="1" x14ac:dyDescent="0.2"/>
    <row r="1526" s="3" customFormat="1" ht="13.5" customHeight="1" x14ac:dyDescent="0.2"/>
    <row r="1527" s="3" customFormat="1" ht="13.5" customHeight="1" x14ac:dyDescent="0.2"/>
    <row r="1528" s="3" customFormat="1" ht="13.5" customHeight="1" x14ac:dyDescent="0.2"/>
    <row r="1529" s="3" customFormat="1" ht="13.5" customHeight="1" x14ac:dyDescent="0.2"/>
    <row r="1530" s="3" customFormat="1" ht="13.5" customHeight="1" x14ac:dyDescent="0.2"/>
    <row r="1531" s="3" customFormat="1" ht="13.5" customHeight="1" x14ac:dyDescent="0.2"/>
    <row r="1532" s="3" customFormat="1" ht="13.5" customHeight="1" x14ac:dyDescent="0.2"/>
    <row r="1533" s="3" customFormat="1" ht="13.5" customHeight="1" x14ac:dyDescent="0.2"/>
    <row r="1534" s="3" customFormat="1" ht="13.5" customHeight="1" x14ac:dyDescent="0.2"/>
    <row r="1535" s="3" customFormat="1" ht="13.5" customHeight="1" x14ac:dyDescent="0.2"/>
    <row r="1536" s="3" customFormat="1" ht="13.5" customHeight="1" x14ac:dyDescent="0.2"/>
    <row r="1537" s="3" customFormat="1" ht="13.5" customHeight="1" x14ac:dyDescent="0.2"/>
    <row r="1538" s="3" customFormat="1" ht="13.5" customHeight="1" x14ac:dyDescent="0.2"/>
    <row r="1539" s="3" customFormat="1" ht="13.5" customHeight="1" x14ac:dyDescent="0.2"/>
    <row r="1540" s="3" customFormat="1" ht="13.5" customHeight="1" x14ac:dyDescent="0.2"/>
    <row r="1541" s="3" customFormat="1" ht="13.5" customHeight="1" x14ac:dyDescent="0.2"/>
    <row r="1542" s="3" customFormat="1" ht="13.5" customHeight="1" x14ac:dyDescent="0.2"/>
    <row r="1543" s="3" customFormat="1" ht="13.5" customHeight="1" x14ac:dyDescent="0.2"/>
    <row r="1544" s="3" customFormat="1" ht="13.5" customHeight="1" x14ac:dyDescent="0.2"/>
    <row r="1545" s="3" customFormat="1" ht="13.5" customHeight="1" x14ac:dyDescent="0.2"/>
    <row r="1546" s="3" customFormat="1" ht="13.5" customHeight="1" x14ac:dyDescent="0.2"/>
    <row r="1547" s="3" customFormat="1" ht="13.5" customHeight="1" x14ac:dyDescent="0.2"/>
    <row r="1548" s="3" customFormat="1" ht="13.5" customHeight="1" x14ac:dyDescent="0.2"/>
    <row r="1549" s="3" customFormat="1" ht="13.5" customHeight="1" x14ac:dyDescent="0.2"/>
    <row r="1550" s="3" customFormat="1" ht="13.5" customHeight="1" x14ac:dyDescent="0.2"/>
    <row r="1551" s="3" customFormat="1" ht="13.5" customHeight="1" x14ac:dyDescent="0.2"/>
    <row r="1552" s="3" customFormat="1" ht="13.5" customHeight="1" x14ac:dyDescent="0.2"/>
    <row r="1553" s="3" customFormat="1" ht="13.5" customHeight="1" x14ac:dyDescent="0.2"/>
    <row r="1554" s="3" customFormat="1" ht="13.5" customHeight="1" x14ac:dyDescent="0.2"/>
    <row r="1555" s="3" customFormat="1" ht="13.5" customHeight="1" x14ac:dyDescent="0.2"/>
    <row r="1556" s="3" customFormat="1" ht="13.5" customHeight="1" x14ac:dyDescent="0.2"/>
    <row r="1557" s="3" customFormat="1" ht="13.5" customHeight="1" x14ac:dyDescent="0.2"/>
    <row r="1558" s="3" customFormat="1" ht="13.5" customHeight="1" x14ac:dyDescent="0.2"/>
    <row r="1559" s="3" customFormat="1" ht="13.5" customHeight="1" x14ac:dyDescent="0.2"/>
    <row r="1560" s="3" customFormat="1" ht="13.5" customHeight="1" x14ac:dyDescent="0.2"/>
    <row r="1561" s="3" customFormat="1" ht="13.5" customHeight="1" x14ac:dyDescent="0.2"/>
    <row r="1562" s="3" customFormat="1" ht="13.5" customHeight="1" x14ac:dyDescent="0.2"/>
    <row r="1563" s="3" customFormat="1" ht="13.5" customHeight="1" x14ac:dyDescent="0.2"/>
    <row r="1564" s="3" customFormat="1" ht="13.5" customHeight="1" x14ac:dyDescent="0.2"/>
    <row r="1565" s="3" customFormat="1" ht="13.5" customHeight="1" x14ac:dyDescent="0.2"/>
    <row r="1566" s="3" customFormat="1" ht="13.5" customHeight="1" x14ac:dyDescent="0.2"/>
    <row r="1567" s="3" customFormat="1" ht="13.5" customHeight="1" x14ac:dyDescent="0.2"/>
    <row r="1568" s="3" customFormat="1" ht="13.5" customHeight="1" x14ac:dyDescent="0.2"/>
    <row r="1569" s="3" customFormat="1" ht="13.5" customHeight="1" x14ac:dyDescent="0.2"/>
    <row r="1570" s="3" customFormat="1" ht="13.5" customHeight="1" x14ac:dyDescent="0.2"/>
    <row r="1571" s="3" customFormat="1" ht="13.5" customHeight="1" x14ac:dyDescent="0.2"/>
    <row r="1572" s="3" customFormat="1" ht="13.5" customHeight="1" x14ac:dyDescent="0.2"/>
    <row r="1573" s="3" customFormat="1" ht="13.5" customHeight="1" x14ac:dyDescent="0.2"/>
    <row r="1574" s="3" customFormat="1" ht="13.5" customHeight="1" x14ac:dyDescent="0.2"/>
    <row r="1575" s="3" customFormat="1" ht="13.5" customHeight="1" x14ac:dyDescent="0.2"/>
    <row r="1576" s="3" customFormat="1" ht="13.5" customHeight="1" x14ac:dyDescent="0.2"/>
    <row r="1577" s="3" customFormat="1" ht="13.5" customHeight="1" x14ac:dyDescent="0.2"/>
    <row r="1578" s="3" customFormat="1" ht="13.5" customHeight="1" x14ac:dyDescent="0.2"/>
    <row r="1579" s="3" customFormat="1" ht="13.5" customHeight="1" x14ac:dyDescent="0.2"/>
    <row r="1580" s="3" customFormat="1" ht="13.5" customHeight="1" x14ac:dyDescent="0.2"/>
    <row r="1581" s="3" customFormat="1" ht="13.5" customHeight="1" x14ac:dyDescent="0.2"/>
    <row r="1582" s="3" customFormat="1" ht="13.5" customHeight="1" x14ac:dyDescent="0.2"/>
    <row r="1583" s="3" customFormat="1" ht="13.5" customHeight="1" x14ac:dyDescent="0.2"/>
    <row r="1584" s="3" customFormat="1" ht="13.5" customHeight="1" x14ac:dyDescent="0.2"/>
    <row r="1585" s="3" customFormat="1" ht="13.5" customHeight="1" x14ac:dyDescent="0.2"/>
    <row r="1586" s="3" customFormat="1" ht="13.5" customHeight="1" x14ac:dyDescent="0.2"/>
    <row r="1587" s="3" customFormat="1" ht="13.5" customHeight="1" x14ac:dyDescent="0.2"/>
    <row r="1588" s="3" customFormat="1" ht="13.5" customHeight="1" x14ac:dyDescent="0.2"/>
    <row r="1589" s="3" customFormat="1" ht="13.5" customHeight="1" x14ac:dyDescent="0.2"/>
    <row r="1590" s="3" customFormat="1" ht="13.5" customHeight="1" x14ac:dyDescent="0.2"/>
    <row r="1591" s="3" customFormat="1" ht="13.5" customHeight="1" x14ac:dyDescent="0.2"/>
    <row r="1592" s="3" customFormat="1" ht="13.5" customHeight="1" x14ac:dyDescent="0.2"/>
    <row r="1593" s="3" customFormat="1" ht="13.5" customHeight="1" x14ac:dyDescent="0.2"/>
    <row r="1594" s="3" customFormat="1" ht="13.5" customHeight="1" x14ac:dyDescent="0.2"/>
    <row r="1595" s="3" customFormat="1" ht="13.5" customHeight="1" x14ac:dyDescent="0.2"/>
    <row r="1596" s="3" customFormat="1" ht="13.5" customHeight="1" x14ac:dyDescent="0.2"/>
    <row r="1597" s="3" customFormat="1" ht="13.5" customHeight="1" x14ac:dyDescent="0.2"/>
    <row r="1598" s="3" customFormat="1" ht="13.5" customHeight="1" x14ac:dyDescent="0.2"/>
    <row r="1599" s="3" customFormat="1" ht="13.5" customHeight="1" x14ac:dyDescent="0.2"/>
    <row r="1600" s="3" customFormat="1" ht="13.5" customHeight="1" x14ac:dyDescent="0.2"/>
    <row r="1601" s="3" customFormat="1" ht="13.5" customHeight="1" x14ac:dyDescent="0.2"/>
    <row r="1602" s="3" customFormat="1" ht="13.5" customHeight="1" x14ac:dyDescent="0.2"/>
    <row r="1603" s="3" customFormat="1" ht="13.5" customHeight="1" x14ac:dyDescent="0.2"/>
    <row r="1604" s="3" customFormat="1" ht="13.5" customHeight="1" x14ac:dyDescent="0.2"/>
    <row r="1605" s="3" customFormat="1" ht="13.5" customHeight="1" x14ac:dyDescent="0.2"/>
    <row r="1606" s="3" customFormat="1" ht="13.5" customHeight="1" x14ac:dyDescent="0.2"/>
    <row r="1607" s="3" customFormat="1" ht="13.5" customHeight="1" x14ac:dyDescent="0.2"/>
    <row r="1608" s="3" customFormat="1" ht="13.5" customHeight="1" x14ac:dyDescent="0.2"/>
    <row r="1609" s="3" customFormat="1" ht="13.5" customHeight="1" x14ac:dyDescent="0.2"/>
    <row r="1610" s="3" customFormat="1" ht="13.5" customHeight="1" x14ac:dyDescent="0.2"/>
    <row r="1611" s="3" customFormat="1" ht="13.5" customHeight="1" x14ac:dyDescent="0.2"/>
    <row r="1612" s="3" customFormat="1" ht="13.5" customHeight="1" x14ac:dyDescent="0.2"/>
    <row r="1613" s="3" customFormat="1" ht="13.5" customHeight="1" x14ac:dyDescent="0.2"/>
    <row r="1614" s="3" customFormat="1" ht="13.5" customHeight="1" x14ac:dyDescent="0.2"/>
    <row r="1615" s="3" customFormat="1" ht="13.5" customHeight="1" x14ac:dyDescent="0.2"/>
    <row r="1616" s="3" customFormat="1" ht="13.5" customHeight="1" x14ac:dyDescent="0.2"/>
    <row r="1617" s="3" customFormat="1" ht="13.5" customHeight="1" x14ac:dyDescent="0.2"/>
    <row r="1618" s="3" customFormat="1" ht="13.5" customHeight="1" x14ac:dyDescent="0.2"/>
    <row r="1619" s="3" customFormat="1" ht="13.5" customHeight="1" x14ac:dyDescent="0.2"/>
    <row r="1620" s="3" customFormat="1" ht="13.5" customHeight="1" x14ac:dyDescent="0.2"/>
    <row r="1621" s="3" customFormat="1" ht="13.5" customHeight="1" x14ac:dyDescent="0.2"/>
    <row r="1622" s="3" customFormat="1" ht="13.5" customHeight="1" x14ac:dyDescent="0.2"/>
    <row r="1623" s="3" customFormat="1" ht="13.5" customHeight="1" x14ac:dyDescent="0.2"/>
    <row r="1624" s="3" customFormat="1" ht="13.5" customHeight="1" x14ac:dyDescent="0.2"/>
    <row r="1625" s="3" customFormat="1" ht="13.5" customHeight="1" x14ac:dyDescent="0.2"/>
    <row r="1626" s="3" customFormat="1" ht="13.5" customHeight="1" x14ac:dyDescent="0.2"/>
    <row r="1627" s="3" customFormat="1" ht="13.5" customHeight="1" x14ac:dyDescent="0.2"/>
    <row r="1628" s="3" customFormat="1" ht="13.5" customHeight="1" x14ac:dyDescent="0.2"/>
    <row r="1629" s="3" customFormat="1" ht="13.5" customHeight="1" x14ac:dyDescent="0.2"/>
    <row r="1630" s="3" customFormat="1" ht="13.5" customHeight="1" x14ac:dyDescent="0.2"/>
    <row r="1631" s="3" customFormat="1" ht="13.5" customHeight="1" x14ac:dyDescent="0.2"/>
    <row r="1632" s="3" customFormat="1" ht="13.5" customHeight="1" x14ac:dyDescent="0.2"/>
    <row r="1633" s="3" customFormat="1" ht="13.5" customHeight="1" x14ac:dyDescent="0.2"/>
    <row r="1634" s="3" customFormat="1" ht="13.5" customHeight="1" x14ac:dyDescent="0.2"/>
    <row r="1635" s="3" customFormat="1" ht="13.5" customHeight="1" x14ac:dyDescent="0.2"/>
    <row r="1636" s="3" customFormat="1" ht="13.5" customHeight="1" x14ac:dyDescent="0.2"/>
    <row r="1637" s="3" customFormat="1" ht="13.5" customHeight="1" x14ac:dyDescent="0.2"/>
    <row r="1638" s="3" customFormat="1" ht="13.5" customHeight="1" x14ac:dyDescent="0.2"/>
    <row r="1639" s="3" customFormat="1" ht="13.5" customHeight="1" x14ac:dyDescent="0.2"/>
    <row r="1640" s="3" customFormat="1" ht="13.5" customHeight="1" x14ac:dyDescent="0.2"/>
    <row r="1641" s="3" customFormat="1" ht="13.5" customHeight="1" x14ac:dyDescent="0.2"/>
    <row r="1642" s="3" customFormat="1" ht="13.5" customHeight="1" x14ac:dyDescent="0.2"/>
    <row r="1643" s="3" customFormat="1" ht="13.5" customHeight="1" x14ac:dyDescent="0.2"/>
    <row r="1644" s="3" customFormat="1" ht="13.5" customHeight="1" x14ac:dyDescent="0.2"/>
    <row r="1645" s="3" customFormat="1" ht="13.5" customHeight="1" x14ac:dyDescent="0.2"/>
    <row r="1646" s="3" customFormat="1" ht="13.5" customHeight="1" x14ac:dyDescent="0.2"/>
    <row r="1647" s="3" customFormat="1" ht="13.5" customHeight="1" x14ac:dyDescent="0.2"/>
    <row r="1648" s="3" customFormat="1" ht="13.5" customHeight="1" x14ac:dyDescent="0.2"/>
    <row r="1649" s="3" customFormat="1" ht="13.5" customHeight="1" x14ac:dyDescent="0.2"/>
    <row r="1650" s="3" customFormat="1" ht="13.5" customHeight="1" x14ac:dyDescent="0.2"/>
    <row r="1651" s="3" customFormat="1" ht="13.5" customHeight="1" x14ac:dyDescent="0.2"/>
    <row r="1652" s="3" customFormat="1" ht="13.5" customHeight="1" x14ac:dyDescent="0.2"/>
    <row r="1653" s="3" customFormat="1" ht="13.5" customHeight="1" x14ac:dyDescent="0.2"/>
    <row r="1654" s="3" customFormat="1" ht="13.5" customHeight="1" x14ac:dyDescent="0.2"/>
    <row r="1655" s="3" customFormat="1" ht="13.5" customHeight="1" x14ac:dyDescent="0.2"/>
    <row r="1656" s="3" customFormat="1" ht="13.5" customHeight="1" x14ac:dyDescent="0.2"/>
    <row r="1657" s="3" customFormat="1" ht="13.5" customHeight="1" x14ac:dyDescent="0.2"/>
    <row r="1658" s="3" customFormat="1" ht="13.5" customHeight="1" x14ac:dyDescent="0.2"/>
    <row r="1659" s="3" customFormat="1" ht="13.5" customHeight="1" x14ac:dyDescent="0.2"/>
    <row r="1660" s="3" customFormat="1" ht="13.5" customHeight="1" x14ac:dyDescent="0.2"/>
    <row r="1661" s="3" customFormat="1" ht="13.5" customHeight="1" x14ac:dyDescent="0.2"/>
    <row r="1662" s="3" customFormat="1" ht="13.5" customHeight="1" x14ac:dyDescent="0.2"/>
    <row r="1663" s="3" customFormat="1" ht="13.5" customHeight="1" x14ac:dyDescent="0.2"/>
    <row r="1664" s="3" customFormat="1" ht="13.5" customHeight="1" x14ac:dyDescent="0.2"/>
    <row r="1665" s="3" customFormat="1" ht="13.5" customHeight="1" x14ac:dyDescent="0.2"/>
    <row r="1666" s="3" customFormat="1" ht="13.5" customHeight="1" x14ac:dyDescent="0.2"/>
    <row r="1667" s="3" customFormat="1" ht="13.5" customHeight="1" x14ac:dyDescent="0.2"/>
    <row r="1668" s="3" customFormat="1" ht="13.5" customHeight="1" x14ac:dyDescent="0.2"/>
    <row r="1669" s="3" customFormat="1" ht="13.5" customHeight="1" x14ac:dyDescent="0.2"/>
    <row r="1670" s="3" customFormat="1" ht="13.5" customHeight="1" x14ac:dyDescent="0.2"/>
    <row r="1671" s="3" customFormat="1" ht="13.5" customHeight="1" x14ac:dyDescent="0.2"/>
    <row r="1672" s="3" customFormat="1" ht="13.5" customHeight="1" x14ac:dyDescent="0.2"/>
    <row r="1673" s="3" customFormat="1" ht="13.5" customHeight="1" x14ac:dyDescent="0.2"/>
    <row r="1674" s="3" customFormat="1" ht="13.5" customHeight="1" x14ac:dyDescent="0.2"/>
    <row r="1675" s="3" customFormat="1" ht="13.5" customHeight="1" x14ac:dyDescent="0.2"/>
    <row r="1676" s="3" customFormat="1" ht="13.5" customHeight="1" x14ac:dyDescent="0.2"/>
    <row r="1677" s="3" customFormat="1" ht="13.5" customHeight="1" x14ac:dyDescent="0.2"/>
    <row r="1678" s="3" customFormat="1" ht="13.5" customHeight="1" x14ac:dyDescent="0.2"/>
    <row r="1679" s="3" customFormat="1" ht="13.5" customHeight="1" x14ac:dyDescent="0.2"/>
    <row r="1680" s="3" customFormat="1" ht="13.5" customHeight="1" x14ac:dyDescent="0.2"/>
    <row r="1681" s="3" customFormat="1" ht="13.5" customHeight="1" x14ac:dyDescent="0.2"/>
    <row r="1682" s="3" customFormat="1" ht="13.5" customHeight="1" x14ac:dyDescent="0.2"/>
    <row r="1683" s="3" customFormat="1" ht="13.5" customHeight="1" x14ac:dyDescent="0.2"/>
    <row r="1684" s="3" customFormat="1" ht="13.5" customHeight="1" x14ac:dyDescent="0.2"/>
    <row r="1685" s="3" customFormat="1" ht="13.5" customHeight="1" x14ac:dyDescent="0.2"/>
    <row r="1686" s="3" customFormat="1" ht="13.5" customHeight="1" x14ac:dyDescent="0.2"/>
    <row r="1687" s="3" customFormat="1" ht="13.5" customHeight="1" x14ac:dyDescent="0.2"/>
    <row r="1688" s="3" customFormat="1" ht="13.5" customHeight="1" x14ac:dyDescent="0.2"/>
    <row r="1689" s="3" customFormat="1" ht="13.5" customHeight="1" x14ac:dyDescent="0.2"/>
    <row r="1690" s="3" customFormat="1" ht="13.5" customHeight="1" x14ac:dyDescent="0.2"/>
    <row r="1691" s="3" customFormat="1" ht="13.5" customHeight="1" x14ac:dyDescent="0.2"/>
    <row r="1692" s="3" customFormat="1" ht="13.5" customHeight="1" x14ac:dyDescent="0.2"/>
    <row r="1693" s="3" customFormat="1" ht="13.5" customHeight="1" x14ac:dyDescent="0.2"/>
    <row r="1694" s="3" customFormat="1" ht="13.5" customHeight="1" x14ac:dyDescent="0.2"/>
    <row r="1695" s="3" customFormat="1" ht="13.5" customHeight="1" x14ac:dyDescent="0.2"/>
    <row r="1696" s="3" customFormat="1" ht="13.5" customHeight="1" x14ac:dyDescent="0.2"/>
    <row r="1697" s="3" customFormat="1" ht="13.5" customHeight="1" x14ac:dyDescent="0.2"/>
    <row r="1698" s="3" customFormat="1" ht="13.5" customHeight="1" x14ac:dyDescent="0.2"/>
    <row r="1699" s="3" customFormat="1" ht="13.5" customHeight="1" x14ac:dyDescent="0.2"/>
    <row r="1700" s="3" customFormat="1" ht="13.5" customHeight="1" x14ac:dyDescent="0.2"/>
    <row r="1701" s="3" customFormat="1" ht="13.5" customHeight="1" x14ac:dyDescent="0.2"/>
    <row r="1702" s="3" customFormat="1" ht="13.5" customHeight="1" x14ac:dyDescent="0.2"/>
    <row r="1703" s="3" customFormat="1" ht="13.5" customHeight="1" x14ac:dyDescent="0.2"/>
    <row r="1704" s="3" customFormat="1" ht="13.5" customHeight="1" x14ac:dyDescent="0.2"/>
    <row r="1705" s="3" customFormat="1" ht="13.5" customHeight="1" x14ac:dyDescent="0.2"/>
    <row r="1706" s="3" customFormat="1" ht="13.5" customHeight="1" x14ac:dyDescent="0.2"/>
    <row r="1707" s="3" customFormat="1" ht="13.5" customHeight="1" x14ac:dyDescent="0.2"/>
    <row r="1708" s="3" customFormat="1" ht="13.5" customHeight="1" x14ac:dyDescent="0.2"/>
    <row r="1709" s="3" customFormat="1" ht="13.5" customHeight="1" x14ac:dyDescent="0.2"/>
    <row r="1710" s="3" customFormat="1" ht="13.5" customHeight="1" x14ac:dyDescent="0.2"/>
    <row r="1711" s="3" customFormat="1" ht="13.5" customHeight="1" x14ac:dyDescent="0.2"/>
    <row r="1712" s="3" customFormat="1" ht="13.5" customHeight="1" x14ac:dyDescent="0.2"/>
    <row r="1713" s="3" customFormat="1" ht="13.5" customHeight="1" x14ac:dyDescent="0.2"/>
    <row r="1714" s="3" customFormat="1" ht="13.5" customHeight="1" x14ac:dyDescent="0.2"/>
    <row r="1715" s="3" customFormat="1" ht="13.5" customHeight="1" x14ac:dyDescent="0.2"/>
    <row r="1716" s="3" customFormat="1" ht="13.5" customHeight="1" x14ac:dyDescent="0.2"/>
    <row r="1717" s="3" customFormat="1" ht="13.5" customHeight="1" x14ac:dyDescent="0.2"/>
    <row r="1718" s="3" customFormat="1" ht="13.5" customHeight="1" x14ac:dyDescent="0.2"/>
    <row r="1719" s="3" customFormat="1" ht="13.5" customHeight="1" x14ac:dyDescent="0.2"/>
    <row r="1720" s="3" customFormat="1" ht="13.5" customHeight="1" x14ac:dyDescent="0.2"/>
    <row r="1721" s="3" customFormat="1" ht="13.5" customHeight="1" x14ac:dyDescent="0.2"/>
    <row r="1722" s="3" customFormat="1" ht="13.5" customHeight="1" x14ac:dyDescent="0.2"/>
    <row r="1723" s="3" customFormat="1" ht="13.5" customHeight="1" x14ac:dyDescent="0.2"/>
    <row r="1724" s="3" customFormat="1" ht="13.5" customHeight="1" x14ac:dyDescent="0.2"/>
    <row r="1725" s="3" customFormat="1" ht="13.5" customHeight="1" x14ac:dyDescent="0.2"/>
    <row r="1726" s="3" customFormat="1" ht="13.5" customHeight="1" x14ac:dyDescent="0.2"/>
    <row r="1727" s="3" customFormat="1" ht="13.5" customHeight="1" x14ac:dyDescent="0.2"/>
    <row r="1728" s="3" customFormat="1" ht="13.5" customHeight="1" x14ac:dyDescent="0.2"/>
    <row r="1729" s="3" customFormat="1" ht="13.5" customHeight="1" x14ac:dyDescent="0.2"/>
    <row r="1730" s="3" customFormat="1" ht="13.5" customHeight="1" x14ac:dyDescent="0.2"/>
    <row r="1731" s="3" customFormat="1" ht="13.5" customHeight="1" x14ac:dyDescent="0.2"/>
    <row r="1732" s="3" customFormat="1" ht="13.5" customHeight="1" x14ac:dyDescent="0.2"/>
    <row r="1733" s="3" customFormat="1" ht="13.5" customHeight="1" x14ac:dyDescent="0.2"/>
    <row r="1734" s="3" customFormat="1" ht="13.5" customHeight="1" x14ac:dyDescent="0.2"/>
    <row r="1735" s="3" customFormat="1" ht="13.5" customHeight="1" x14ac:dyDescent="0.2"/>
    <row r="1736" s="3" customFormat="1" ht="13.5" customHeight="1" x14ac:dyDescent="0.2"/>
    <row r="1737" s="3" customFormat="1" ht="13.5" customHeight="1" x14ac:dyDescent="0.2"/>
    <row r="1738" s="3" customFormat="1" ht="13.5" customHeight="1" x14ac:dyDescent="0.2"/>
    <row r="1739" s="3" customFormat="1" ht="13.5" customHeight="1" x14ac:dyDescent="0.2"/>
    <row r="1740" s="3" customFormat="1" ht="13.5" customHeight="1" x14ac:dyDescent="0.2"/>
    <row r="1741" s="3" customFormat="1" ht="13.5" customHeight="1" x14ac:dyDescent="0.2"/>
    <row r="1742" s="3" customFormat="1" ht="13.5" customHeight="1" x14ac:dyDescent="0.2"/>
    <row r="1743" s="3" customFormat="1" ht="13.5" customHeight="1" x14ac:dyDescent="0.2"/>
    <row r="1744" s="3" customFormat="1" ht="13.5" customHeight="1" x14ac:dyDescent="0.2"/>
    <row r="1745" s="3" customFormat="1" ht="13.5" customHeight="1" x14ac:dyDescent="0.2"/>
    <row r="1746" s="3" customFormat="1" ht="13.5" customHeight="1" x14ac:dyDescent="0.2"/>
    <row r="1747" s="3" customFormat="1" ht="13.5" customHeight="1" x14ac:dyDescent="0.2"/>
    <row r="1748" s="3" customFormat="1" ht="13.5" customHeight="1" x14ac:dyDescent="0.2"/>
    <row r="1749" s="3" customFormat="1" ht="13.5" customHeight="1" x14ac:dyDescent="0.2"/>
    <row r="1750" s="3" customFormat="1" ht="13.5" customHeight="1" x14ac:dyDescent="0.2"/>
    <row r="1751" s="3" customFormat="1" ht="13.5" customHeight="1" x14ac:dyDescent="0.2"/>
    <row r="1752" s="3" customFormat="1" ht="13.5" customHeight="1" x14ac:dyDescent="0.2"/>
    <row r="1753" s="3" customFormat="1" ht="13.5" customHeight="1" x14ac:dyDescent="0.2"/>
    <row r="1754" s="3" customFormat="1" ht="13.5" customHeight="1" x14ac:dyDescent="0.2"/>
    <row r="1755" s="3" customFormat="1" ht="13.5" customHeight="1" x14ac:dyDescent="0.2"/>
    <row r="1756" s="3" customFormat="1" ht="13.5" customHeight="1" x14ac:dyDescent="0.2"/>
    <row r="1757" s="3" customFormat="1" ht="13.5" customHeight="1" x14ac:dyDescent="0.2"/>
    <row r="1758" s="3" customFormat="1" ht="13.5" customHeight="1" x14ac:dyDescent="0.2"/>
    <row r="1759" s="3" customFormat="1" ht="13.5" customHeight="1" x14ac:dyDescent="0.2"/>
    <row r="1760" s="3" customFormat="1" ht="13.5" customHeight="1" x14ac:dyDescent="0.2"/>
    <row r="1761" s="3" customFormat="1" ht="13.5" customHeight="1" x14ac:dyDescent="0.2"/>
    <row r="1762" s="3" customFormat="1" ht="13.5" customHeight="1" x14ac:dyDescent="0.2"/>
    <row r="1763" s="3" customFormat="1" ht="13.5" customHeight="1" x14ac:dyDescent="0.2"/>
    <row r="1764" s="3" customFormat="1" ht="13.5" customHeight="1" x14ac:dyDescent="0.2"/>
    <row r="1765" s="3" customFormat="1" ht="13.5" customHeight="1" x14ac:dyDescent="0.2"/>
    <row r="1766" s="3" customFormat="1" ht="13.5" customHeight="1" x14ac:dyDescent="0.2"/>
    <row r="1767" s="3" customFormat="1" ht="13.5" customHeight="1" x14ac:dyDescent="0.2"/>
    <row r="1768" s="3" customFormat="1" ht="13.5" customHeight="1" x14ac:dyDescent="0.2"/>
    <row r="1769" s="3" customFormat="1" ht="13.5" customHeight="1" x14ac:dyDescent="0.2"/>
    <row r="1770" s="3" customFormat="1" ht="13.5" customHeight="1" x14ac:dyDescent="0.2"/>
    <row r="1771" s="3" customFormat="1" ht="13.5" customHeight="1" x14ac:dyDescent="0.2"/>
    <row r="1772" s="3" customFormat="1" ht="13.5" customHeight="1" x14ac:dyDescent="0.2"/>
    <row r="1773" s="3" customFormat="1" ht="13.5" customHeight="1" x14ac:dyDescent="0.2"/>
    <row r="1774" s="3" customFormat="1" ht="13.5" customHeight="1" x14ac:dyDescent="0.2"/>
    <row r="1775" s="3" customFormat="1" ht="13.5" customHeight="1" x14ac:dyDescent="0.2"/>
    <row r="1776" s="3" customFormat="1" ht="13.5" customHeight="1" x14ac:dyDescent="0.2"/>
    <row r="1777" s="3" customFormat="1" ht="13.5" customHeight="1" x14ac:dyDescent="0.2"/>
    <row r="1778" s="3" customFormat="1" ht="13.5" customHeight="1" x14ac:dyDescent="0.2"/>
    <row r="1779" s="3" customFormat="1" ht="13.5" customHeight="1" x14ac:dyDescent="0.2"/>
    <row r="1780" s="3" customFormat="1" ht="13.5" customHeight="1" x14ac:dyDescent="0.2"/>
    <row r="1781" s="3" customFormat="1" ht="13.5" customHeight="1" x14ac:dyDescent="0.2"/>
    <row r="1782" s="3" customFormat="1" ht="13.5" customHeight="1" x14ac:dyDescent="0.2"/>
    <row r="1783" s="3" customFormat="1" ht="13.5" customHeight="1" x14ac:dyDescent="0.2"/>
    <row r="1784" s="3" customFormat="1" ht="13.5" customHeight="1" x14ac:dyDescent="0.2"/>
    <row r="1785" s="3" customFormat="1" ht="13.5" customHeight="1" x14ac:dyDescent="0.2"/>
    <row r="1786" s="3" customFormat="1" ht="13.5" customHeight="1" x14ac:dyDescent="0.2"/>
    <row r="1787" s="3" customFormat="1" ht="13.5" customHeight="1" x14ac:dyDescent="0.2"/>
    <row r="1788" s="3" customFormat="1" ht="13.5" customHeight="1" x14ac:dyDescent="0.2"/>
    <row r="1789" s="3" customFormat="1" ht="13.5" customHeight="1" x14ac:dyDescent="0.2"/>
    <row r="1790" s="3" customFormat="1" ht="13.5" customHeight="1" x14ac:dyDescent="0.2"/>
    <row r="1791" s="3" customFormat="1" ht="13.5" customHeight="1" x14ac:dyDescent="0.2"/>
    <row r="1792" s="3" customFormat="1" ht="13.5" customHeight="1" x14ac:dyDescent="0.2"/>
    <row r="1793" s="3" customFormat="1" ht="13.5" customHeight="1" x14ac:dyDescent="0.2"/>
    <row r="1794" s="3" customFormat="1" ht="13.5" customHeight="1" x14ac:dyDescent="0.2"/>
    <row r="1795" s="3" customFormat="1" ht="13.5" customHeight="1" x14ac:dyDescent="0.2"/>
    <row r="1796" s="3" customFormat="1" ht="13.5" customHeight="1" x14ac:dyDescent="0.2"/>
    <row r="1797" s="3" customFormat="1" ht="13.5" customHeight="1" x14ac:dyDescent="0.2"/>
    <row r="1798" s="3" customFormat="1" ht="13.5" customHeight="1" x14ac:dyDescent="0.2"/>
    <row r="1799" s="3" customFormat="1" ht="13.5" customHeight="1" x14ac:dyDescent="0.2"/>
    <row r="1800" s="3" customFormat="1" ht="13.5" customHeight="1" x14ac:dyDescent="0.2"/>
    <row r="1801" s="3" customFormat="1" ht="13.5" customHeight="1" x14ac:dyDescent="0.2"/>
    <row r="1802" s="3" customFormat="1" ht="13.5" customHeight="1" x14ac:dyDescent="0.2"/>
    <row r="1803" s="3" customFormat="1" ht="13.5" customHeight="1" x14ac:dyDescent="0.2"/>
    <row r="1804" s="3" customFormat="1" ht="13.5" customHeight="1" x14ac:dyDescent="0.2"/>
    <row r="1805" s="3" customFormat="1" ht="13.5" customHeight="1" x14ac:dyDescent="0.2"/>
    <row r="1806" s="3" customFormat="1" ht="13.5" customHeight="1" x14ac:dyDescent="0.2"/>
    <row r="1807" s="3" customFormat="1" ht="13.5" customHeight="1" x14ac:dyDescent="0.2"/>
    <row r="1808" s="3" customFormat="1" ht="13.5" customHeight="1" x14ac:dyDescent="0.2"/>
    <row r="1809" s="3" customFormat="1" ht="13.5" customHeight="1" x14ac:dyDescent="0.2"/>
    <row r="1810" s="3" customFormat="1" ht="13.5" customHeight="1" x14ac:dyDescent="0.2"/>
    <row r="1811" s="3" customFormat="1" ht="13.5" customHeight="1" x14ac:dyDescent="0.2"/>
    <row r="1812" s="3" customFormat="1" ht="13.5" customHeight="1" x14ac:dyDescent="0.2"/>
    <row r="1813" s="3" customFormat="1" ht="13.5" customHeight="1" x14ac:dyDescent="0.2"/>
    <row r="1814" s="3" customFormat="1" ht="13.5" customHeight="1" x14ac:dyDescent="0.2"/>
    <row r="1815" s="3" customFormat="1" ht="13.5" customHeight="1" x14ac:dyDescent="0.2"/>
    <row r="1816" s="3" customFormat="1" ht="13.5" customHeight="1" x14ac:dyDescent="0.2"/>
    <row r="1817" s="3" customFormat="1" ht="13.5" customHeight="1" x14ac:dyDescent="0.2"/>
    <row r="1818" s="3" customFormat="1" ht="13.5" customHeight="1" x14ac:dyDescent="0.2"/>
    <row r="1819" s="3" customFormat="1" ht="13.5" customHeight="1" x14ac:dyDescent="0.2"/>
    <row r="1820" s="3" customFormat="1" ht="13.5" customHeight="1" x14ac:dyDescent="0.2"/>
    <row r="1821" s="3" customFormat="1" ht="13.5" customHeight="1" x14ac:dyDescent="0.2"/>
    <row r="1822" s="3" customFormat="1" ht="13.5" customHeight="1" x14ac:dyDescent="0.2"/>
    <row r="1823" s="3" customFormat="1" ht="13.5" customHeight="1" x14ac:dyDescent="0.2"/>
    <row r="1824" s="3" customFormat="1" ht="13.5" customHeight="1" x14ac:dyDescent="0.2"/>
    <row r="1825" s="3" customFormat="1" ht="13.5" customHeight="1" x14ac:dyDescent="0.2"/>
    <row r="1826" s="3" customFormat="1" ht="13.5" customHeight="1" x14ac:dyDescent="0.2"/>
    <row r="1827" s="3" customFormat="1" ht="13.5" customHeight="1" x14ac:dyDescent="0.2"/>
    <row r="1828" s="3" customFormat="1" ht="13.5" customHeight="1" x14ac:dyDescent="0.2"/>
    <row r="1829" s="3" customFormat="1" ht="13.5" customHeight="1" x14ac:dyDescent="0.2"/>
    <row r="1830" s="3" customFormat="1" ht="13.5" customHeight="1" x14ac:dyDescent="0.2"/>
    <row r="1831" s="3" customFormat="1" ht="13.5" customHeight="1" x14ac:dyDescent="0.2"/>
    <row r="1832" s="3" customFormat="1" ht="13.5" customHeight="1" x14ac:dyDescent="0.2"/>
    <row r="1833" s="3" customFormat="1" ht="13.5" customHeight="1" x14ac:dyDescent="0.2"/>
    <row r="1834" s="3" customFormat="1" ht="13.5" customHeight="1" x14ac:dyDescent="0.2"/>
    <row r="1835" s="3" customFormat="1" ht="13.5" customHeight="1" x14ac:dyDescent="0.2"/>
    <row r="1836" s="3" customFormat="1" ht="13.5" customHeight="1" x14ac:dyDescent="0.2"/>
    <row r="1837" s="3" customFormat="1" ht="13.5" customHeight="1" x14ac:dyDescent="0.2"/>
    <row r="1838" s="3" customFormat="1" ht="13.5" customHeight="1" x14ac:dyDescent="0.2"/>
    <row r="1839" s="3" customFormat="1" ht="13.5" customHeight="1" x14ac:dyDescent="0.2"/>
    <row r="1840" s="3" customFormat="1" ht="13.5" customHeight="1" x14ac:dyDescent="0.2"/>
    <row r="1841" s="3" customFormat="1" ht="13.5" customHeight="1" x14ac:dyDescent="0.2"/>
    <row r="1842" s="3" customFormat="1" ht="13.5" customHeight="1" x14ac:dyDescent="0.2"/>
    <row r="1843" s="3" customFormat="1" ht="13.5" customHeight="1" x14ac:dyDescent="0.2"/>
    <row r="1844" s="3" customFormat="1" ht="13.5" customHeight="1" x14ac:dyDescent="0.2"/>
    <row r="1845" s="3" customFormat="1" ht="13.5" customHeight="1" x14ac:dyDescent="0.2"/>
    <row r="1846" s="3" customFormat="1" ht="13.5" customHeight="1" x14ac:dyDescent="0.2"/>
    <row r="1847" s="3" customFormat="1" ht="13.5" customHeight="1" x14ac:dyDescent="0.2"/>
    <row r="1848" s="3" customFormat="1" ht="13.5" customHeight="1" x14ac:dyDescent="0.2"/>
    <row r="1849" s="3" customFormat="1" ht="13.5" customHeight="1" x14ac:dyDescent="0.2"/>
    <row r="1850" s="3" customFormat="1" ht="13.5" customHeight="1" x14ac:dyDescent="0.2"/>
    <row r="1851" s="3" customFormat="1" ht="13.5" customHeight="1" x14ac:dyDescent="0.2"/>
    <row r="1852" s="3" customFormat="1" ht="13.5" customHeight="1" x14ac:dyDescent="0.2"/>
    <row r="1853" s="3" customFormat="1" ht="13.5" customHeight="1" x14ac:dyDescent="0.2"/>
    <row r="1854" s="3" customFormat="1" ht="13.5" customHeight="1" x14ac:dyDescent="0.2"/>
    <row r="1855" s="3" customFormat="1" ht="13.5" customHeight="1" x14ac:dyDescent="0.2"/>
    <row r="1856" s="3" customFormat="1" ht="13.5" customHeight="1" x14ac:dyDescent="0.2"/>
    <row r="1857" s="3" customFormat="1" ht="13.5" customHeight="1" x14ac:dyDescent="0.2"/>
    <row r="1858" s="3" customFormat="1" ht="13.5" customHeight="1" x14ac:dyDescent="0.2"/>
    <row r="1859" s="3" customFormat="1" ht="13.5" customHeight="1" x14ac:dyDescent="0.2"/>
    <row r="1860" s="3" customFormat="1" ht="13.5" customHeight="1" x14ac:dyDescent="0.2"/>
    <row r="1861" s="3" customFormat="1" ht="13.5" customHeight="1" x14ac:dyDescent="0.2"/>
    <row r="1862" s="3" customFormat="1" ht="13.5" customHeight="1" x14ac:dyDescent="0.2"/>
    <row r="1863" s="3" customFormat="1" ht="13.5" customHeight="1" x14ac:dyDescent="0.2"/>
    <row r="1864" s="3" customFormat="1" ht="13.5" customHeight="1" x14ac:dyDescent="0.2"/>
    <row r="1865" s="3" customFormat="1" ht="13.5" customHeight="1" x14ac:dyDescent="0.2"/>
    <row r="1866" s="3" customFormat="1" ht="13.5" customHeight="1" x14ac:dyDescent="0.2"/>
    <row r="1867" s="3" customFormat="1" ht="13.5" customHeight="1" x14ac:dyDescent="0.2"/>
    <row r="1868" s="3" customFormat="1" ht="13.5" customHeight="1" x14ac:dyDescent="0.2"/>
    <row r="1869" s="3" customFormat="1" ht="13.5" customHeight="1" x14ac:dyDescent="0.2"/>
    <row r="1870" s="3" customFormat="1" ht="13.5" customHeight="1" x14ac:dyDescent="0.2"/>
    <row r="1871" s="3" customFormat="1" ht="13.5" customHeight="1" x14ac:dyDescent="0.2"/>
    <row r="1872" s="3" customFormat="1" ht="13.5" customHeight="1" x14ac:dyDescent="0.2"/>
    <row r="1873" s="3" customFormat="1" ht="13.5" customHeight="1" x14ac:dyDescent="0.2"/>
    <row r="1874" s="3" customFormat="1" ht="13.5" customHeight="1" x14ac:dyDescent="0.2"/>
    <row r="1875" s="3" customFormat="1" ht="13.5" customHeight="1" x14ac:dyDescent="0.2"/>
    <row r="1876" s="3" customFormat="1" ht="13.5" customHeight="1" x14ac:dyDescent="0.2"/>
    <row r="1877" s="3" customFormat="1" ht="13.5" customHeight="1" x14ac:dyDescent="0.2"/>
    <row r="1878" s="3" customFormat="1" ht="13.5" customHeight="1" x14ac:dyDescent="0.2"/>
    <row r="1879" s="3" customFormat="1" ht="13.5" customHeight="1" x14ac:dyDescent="0.2"/>
    <row r="1880" s="3" customFormat="1" ht="13.5" customHeight="1" x14ac:dyDescent="0.2"/>
    <row r="1881" s="3" customFormat="1" ht="13.5" customHeight="1" x14ac:dyDescent="0.2"/>
    <row r="1882" s="3" customFormat="1" ht="13.5" customHeight="1" x14ac:dyDescent="0.2"/>
    <row r="1883" s="3" customFormat="1" ht="13.5" customHeight="1" x14ac:dyDescent="0.2"/>
    <row r="1884" s="3" customFormat="1" ht="13.5" customHeight="1" x14ac:dyDescent="0.2"/>
    <row r="1885" s="3" customFormat="1" ht="13.5" customHeight="1" x14ac:dyDescent="0.2"/>
    <row r="1886" s="3" customFormat="1" ht="13.5" customHeight="1" x14ac:dyDescent="0.2"/>
    <row r="1887" s="3" customFormat="1" ht="13.5" customHeight="1" x14ac:dyDescent="0.2"/>
    <row r="1888" s="3" customFormat="1" ht="13.5" customHeight="1" x14ac:dyDescent="0.2"/>
    <row r="1889" s="3" customFormat="1" ht="13.5" customHeight="1" x14ac:dyDescent="0.2"/>
    <row r="1890" s="3" customFormat="1" ht="13.5" customHeight="1" x14ac:dyDescent="0.2"/>
    <row r="1891" s="3" customFormat="1" ht="13.5" customHeight="1" x14ac:dyDescent="0.2"/>
    <row r="1892" s="3" customFormat="1" ht="13.5" customHeight="1" x14ac:dyDescent="0.2"/>
    <row r="1893" s="3" customFormat="1" ht="13.5" customHeight="1" x14ac:dyDescent="0.2"/>
    <row r="1894" s="3" customFormat="1" ht="13.5" customHeight="1" x14ac:dyDescent="0.2"/>
    <row r="1895" s="3" customFormat="1" ht="13.5" customHeight="1" x14ac:dyDescent="0.2"/>
    <row r="1896" s="3" customFormat="1" ht="13.5" customHeight="1" x14ac:dyDescent="0.2"/>
    <row r="1897" s="3" customFormat="1" ht="13.5" customHeight="1" x14ac:dyDescent="0.2"/>
    <row r="1898" s="3" customFormat="1" ht="13.5" customHeight="1" x14ac:dyDescent="0.2"/>
    <row r="1899" s="3" customFormat="1" ht="13.5" customHeight="1" x14ac:dyDescent="0.2"/>
    <row r="1900" s="3" customFormat="1" ht="13.5" customHeight="1" x14ac:dyDescent="0.2"/>
    <row r="1901" s="3" customFormat="1" ht="13.5" customHeight="1" x14ac:dyDescent="0.2"/>
    <row r="1902" s="3" customFormat="1" ht="13.5" customHeight="1" x14ac:dyDescent="0.2"/>
    <row r="1903" s="3" customFormat="1" ht="13.5" customHeight="1" x14ac:dyDescent="0.2"/>
    <row r="1904" s="3" customFormat="1" ht="13.5" customHeight="1" x14ac:dyDescent="0.2"/>
    <row r="1905" s="3" customFormat="1" ht="13.5" customHeight="1" x14ac:dyDescent="0.2"/>
    <row r="1906" s="3" customFormat="1" ht="13.5" customHeight="1" x14ac:dyDescent="0.2"/>
    <row r="1907" s="3" customFormat="1" ht="13.5" customHeight="1" x14ac:dyDescent="0.2"/>
    <row r="1908" s="3" customFormat="1" ht="13.5" customHeight="1" x14ac:dyDescent="0.2"/>
    <row r="1909" s="3" customFormat="1" ht="13.5" customHeight="1" x14ac:dyDescent="0.2"/>
    <row r="1910" s="3" customFormat="1" ht="13.5" customHeight="1" x14ac:dyDescent="0.2"/>
    <row r="1911" s="3" customFormat="1" ht="13.5" customHeight="1" x14ac:dyDescent="0.2"/>
    <row r="1912" s="3" customFormat="1" ht="13.5" customHeight="1" x14ac:dyDescent="0.2"/>
    <row r="1913" s="3" customFormat="1" ht="13.5" customHeight="1" x14ac:dyDescent="0.2"/>
    <row r="1914" s="3" customFormat="1" ht="13.5" customHeight="1" x14ac:dyDescent="0.2"/>
    <row r="1915" s="3" customFormat="1" ht="13.5" customHeight="1" x14ac:dyDescent="0.2"/>
    <row r="1916" s="3" customFormat="1" ht="13.5" customHeight="1" x14ac:dyDescent="0.2"/>
    <row r="1917" s="3" customFormat="1" ht="13.5" customHeight="1" x14ac:dyDescent="0.2"/>
    <row r="1918" s="3" customFormat="1" ht="13.5" customHeight="1" x14ac:dyDescent="0.2"/>
    <row r="1919" s="3" customFormat="1" ht="13.5" customHeight="1" x14ac:dyDescent="0.2"/>
    <row r="1920" s="3" customFormat="1" ht="13.5" customHeight="1" x14ac:dyDescent="0.2"/>
    <row r="1921" s="3" customFormat="1" ht="13.5" customHeight="1" x14ac:dyDescent="0.2"/>
    <row r="1922" s="3" customFormat="1" ht="13.5" customHeight="1" x14ac:dyDescent="0.2"/>
    <row r="1923" s="3" customFormat="1" ht="13.5" customHeight="1" x14ac:dyDescent="0.2"/>
    <row r="1924" s="3" customFormat="1" ht="13.5" customHeight="1" x14ac:dyDescent="0.2"/>
    <row r="1925" s="3" customFormat="1" ht="13.5" customHeight="1" x14ac:dyDescent="0.2"/>
    <row r="1926" s="3" customFormat="1" ht="13.5" customHeight="1" x14ac:dyDescent="0.2"/>
    <row r="1927" s="3" customFormat="1" ht="13.5" customHeight="1" x14ac:dyDescent="0.2"/>
    <row r="1928" s="3" customFormat="1" ht="13.5" customHeight="1" x14ac:dyDescent="0.2"/>
    <row r="1929" s="3" customFormat="1" ht="13.5" customHeight="1" x14ac:dyDescent="0.2"/>
    <row r="1930" s="3" customFormat="1" ht="13.5" customHeight="1" x14ac:dyDescent="0.2"/>
    <row r="1931" s="3" customFormat="1" ht="13.5" customHeight="1" x14ac:dyDescent="0.2"/>
    <row r="1932" s="3" customFormat="1" ht="13.5" customHeight="1" x14ac:dyDescent="0.2"/>
    <row r="1933" s="3" customFormat="1" ht="13.5" customHeight="1" x14ac:dyDescent="0.2"/>
    <row r="1934" s="3" customFormat="1" ht="13.5" customHeight="1" x14ac:dyDescent="0.2"/>
    <row r="1935" s="3" customFormat="1" ht="13.5" customHeight="1" x14ac:dyDescent="0.2"/>
    <row r="1936" s="3" customFormat="1" ht="13.5" customHeight="1" x14ac:dyDescent="0.2"/>
    <row r="1937" s="3" customFormat="1" ht="13.5" customHeight="1" x14ac:dyDescent="0.2"/>
    <row r="1938" s="3" customFormat="1" ht="13.5" customHeight="1" x14ac:dyDescent="0.2"/>
    <row r="1939" s="3" customFormat="1" ht="13.5" customHeight="1" x14ac:dyDescent="0.2"/>
    <row r="1940" s="3" customFormat="1" ht="13.5" customHeight="1" x14ac:dyDescent="0.2"/>
    <row r="1941" s="3" customFormat="1" ht="13.5" customHeight="1" x14ac:dyDescent="0.2"/>
    <row r="1942" s="3" customFormat="1" ht="13.5" customHeight="1" x14ac:dyDescent="0.2"/>
    <row r="1943" s="3" customFormat="1" ht="13.5" customHeight="1" x14ac:dyDescent="0.2"/>
    <row r="1944" s="3" customFormat="1" ht="13.5" customHeight="1" x14ac:dyDescent="0.2"/>
    <row r="1945" s="3" customFormat="1" ht="13.5" customHeight="1" x14ac:dyDescent="0.2"/>
    <row r="1946" s="3" customFormat="1" ht="13.5" customHeight="1" x14ac:dyDescent="0.2"/>
    <row r="1947" s="3" customFormat="1" ht="13.5" customHeight="1" x14ac:dyDescent="0.2"/>
    <row r="1948" s="3" customFormat="1" ht="13.5" customHeight="1" x14ac:dyDescent="0.2"/>
    <row r="1949" s="3" customFormat="1" ht="13.5" customHeight="1" x14ac:dyDescent="0.2"/>
    <row r="1950" s="3" customFormat="1" ht="13.5" customHeight="1" x14ac:dyDescent="0.2"/>
    <row r="1951" s="3" customFormat="1" ht="13.5" customHeight="1" x14ac:dyDescent="0.2"/>
    <row r="1952" s="3" customFormat="1" ht="13.5" customHeight="1" x14ac:dyDescent="0.2"/>
    <row r="1953" s="3" customFormat="1" ht="13.5" customHeight="1" x14ac:dyDescent="0.2"/>
    <row r="1954" s="3" customFormat="1" ht="13.5" customHeight="1" x14ac:dyDescent="0.2"/>
    <row r="1955" s="3" customFormat="1" ht="13.5" customHeight="1" x14ac:dyDescent="0.2"/>
    <row r="1956" s="3" customFormat="1" ht="13.5" customHeight="1" x14ac:dyDescent="0.2"/>
    <row r="1957" s="3" customFormat="1" ht="13.5" customHeight="1" x14ac:dyDescent="0.2"/>
    <row r="1958" s="3" customFormat="1" ht="13.5" customHeight="1" x14ac:dyDescent="0.2"/>
    <row r="1959" s="3" customFormat="1" ht="13.5" customHeight="1" x14ac:dyDescent="0.2"/>
    <row r="1960" s="3" customFormat="1" ht="13.5" customHeight="1" x14ac:dyDescent="0.2"/>
    <row r="1961" s="3" customFormat="1" ht="13.5" customHeight="1" x14ac:dyDescent="0.2"/>
    <row r="1962" s="3" customFormat="1" ht="13.5" customHeight="1" x14ac:dyDescent="0.2"/>
    <row r="1963" s="3" customFormat="1" ht="13.5" customHeight="1" x14ac:dyDescent="0.2"/>
    <row r="1964" s="3" customFormat="1" ht="13.5" customHeight="1" x14ac:dyDescent="0.2"/>
    <row r="1965" s="3" customFormat="1" ht="13.5" customHeight="1" x14ac:dyDescent="0.2"/>
    <row r="1966" s="3" customFormat="1" ht="13.5" customHeight="1" x14ac:dyDescent="0.2"/>
    <row r="1967" s="3" customFormat="1" ht="13.5" customHeight="1" x14ac:dyDescent="0.2"/>
    <row r="1968" s="3" customFormat="1" ht="13.5" customHeight="1" x14ac:dyDescent="0.2"/>
    <row r="1969" s="3" customFormat="1" ht="13.5" customHeight="1" x14ac:dyDescent="0.2"/>
    <row r="1970" s="3" customFormat="1" ht="13.5" customHeight="1" x14ac:dyDescent="0.2"/>
    <row r="1971" s="3" customFormat="1" ht="13.5" customHeight="1" x14ac:dyDescent="0.2"/>
    <row r="1972" s="3" customFormat="1" ht="13.5" customHeight="1" x14ac:dyDescent="0.2"/>
    <row r="1973" s="3" customFormat="1" ht="13.5" customHeight="1" x14ac:dyDescent="0.2"/>
    <row r="1974" s="3" customFormat="1" ht="13.5" customHeight="1" x14ac:dyDescent="0.2"/>
    <row r="1975" s="3" customFormat="1" ht="13.5" customHeight="1" x14ac:dyDescent="0.2"/>
    <row r="1976" s="3" customFormat="1" ht="13.5" customHeight="1" x14ac:dyDescent="0.2"/>
    <row r="1977" s="3" customFormat="1" ht="13.5" customHeight="1" x14ac:dyDescent="0.2"/>
    <row r="1978" s="3" customFormat="1" ht="13.5" customHeight="1" x14ac:dyDescent="0.2"/>
    <row r="1979" s="3" customFormat="1" ht="13.5" customHeight="1" x14ac:dyDescent="0.2"/>
    <row r="1980" s="3" customFormat="1" ht="13.5" customHeight="1" x14ac:dyDescent="0.2"/>
    <row r="1981" s="3" customFormat="1" ht="13.5" customHeight="1" x14ac:dyDescent="0.2"/>
    <row r="1982" s="3" customFormat="1" ht="13.5" customHeight="1" x14ac:dyDescent="0.2"/>
    <row r="1983" s="3" customFormat="1" ht="13.5" customHeight="1" x14ac:dyDescent="0.2"/>
    <row r="1984" s="3" customFormat="1" ht="13.5" customHeight="1" x14ac:dyDescent="0.2"/>
    <row r="1985" s="3" customFormat="1" ht="13.5" customHeight="1" x14ac:dyDescent="0.2"/>
    <row r="1986" s="3" customFormat="1" ht="13.5" customHeight="1" x14ac:dyDescent="0.2"/>
    <row r="1987" s="3" customFormat="1" ht="13.5" customHeight="1" x14ac:dyDescent="0.2"/>
    <row r="1988" s="3" customFormat="1" ht="13.5" customHeight="1" x14ac:dyDescent="0.2"/>
    <row r="1989" s="3" customFormat="1" ht="13.5" customHeight="1" x14ac:dyDescent="0.2"/>
    <row r="1990" s="3" customFormat="1" ht="13.5" customHeight="1" x14ac:dyDescent="0.2"/>
    <row r="1991" s="3" customFormat="1" ht="13.5" customHeight="1" x14ac:dyDescent="0.2"/>
    <row r="1992" s="3" customFormat="1" ht="13.5" customHeight="1" x14ac:dyDescent="0.2"/>
    <row r="1993" s="3" customFormat="1" ht="13.5" customHeight="1" x14ac:dyDescent="0.2"/>
    <row r="1994" s="3" customFormat="1" ht="13.5" customHeight="1" x14ac:dyDescent="0.2"/>
    <row r="1995" s="3" customFormat="1" ht="13.5" customHeight="1" x14ac:dyDescent="0.2"/>
    <row r="1996" s="3" customFormat="1" ht="13.5" customHeight="1" x14ac:dyDescent="0.2"/>
    <row r="1997" s="3" customFormat="1" ht="13.5" customHeight="1" x14ac:dyDescent="0.2"/>
    <row r="1998" s="3" customFormat="1" ht="13.5" customHeight="1" x14ac:dyDescent="0.2"/>
    <row r="1999" s="3" customFormat="1" ht="13.5" customHeight="1" x14ac:dyDescent="0.2"/>
    <row r="2000" s="3" customFormat="1" ht="13.5" customHeight="1" x14ac:dyDescent="0.2"/>
    <row r="2001" s="3" customFormat="1" ht="13.5" customHeight="1" x14ac:dyDescent="0.2"/>
    <row r="2002" s="3" customFormat="1" ht="13.5" customHeight="1" x14ac:dyDescent="0.2"/>
    <row r="2003" s="3" customFormat="1" ht="13.5" customHeight="1" x14ac:dyDescent="0.2"/>
    <row r="2004" s="3" customFormat="1" ht="13.5" customHeight="1" x14ac:dyDescent="0.2"/>
    <row r="2005" s="3" customFormat="1" ht="13.5" customHeight="1" x14ac:dyDescent="0.2"/>
    <row r="2006" s="3" customFormat="1" ht="13.5" customHeight="1" x14ac:dyDescent="0.2"/>
    <row r="2007" s="3" customFormat="1" ht="13.5" customHeight="1" x14ac:dyDescent="0.2"/>
    <row r="2008" s="3" customFormat="1" ht="13.5" customHeight="1" x14ac:dyDescent="0.2"/>
    <row r="2009" s="3" customFormat="1" ht="13.5" customHeight="1" x14ac:dyDescent="0.2"/>
    <row r="2010" s="3" customFormat="1" ht="13.5" customHeight="1" x14ac:dyDescent="0.2"/>
    <row r="2011" s="3" customFormat="1" ht="13.5" customHeight="1" x14ac:dyDescent="0.2"/>
    <row r="2012" s="3" customFormat="1" ht="13.5" customHeight="1" x14ac:dyDescent="0.2"/>
    <row r="2013" s="3" customFormat="1" ht="13.5" customHeight="1" x14ac:dyDescent="0.2"/>
    <row r="2014" s="3" customFormat="1" ht="13.5" customHeight="1" x14ac:dyDescent="0.2"/>
    <row r="2015" s="3" customFormat="1" ht="13.5" customHeight="1" x14ac:dyDescent="0.2"/>
    <row r="2016" s="3" customFormat="1" ht="13.5" customHeight="1" x14ac:dyDescent="0.2"/>
    <row r="2017" s="3" customFormat="1" ht="13.5" customHeight="1" x14ac:dyDescent="0.2"/>
    <row r="2018" s="3" customFormat="1" ht="13.5" customHeight="1" x14ac:dyDescent="0.2"/>
    <row r="2019" s="3" customFormat="1" ht="13.5" customHeight="1" x14ac:dyDescent="0.2"/>
    <row r="2020" s="3" customFormat="1" ht="13.5" customHeight="1" x14ac:dyDescent="0.2"/>
    <row r="2021" s="3" customFormat="1" ht="13.5" customHeight="1" x14ac:dyDescent="0.2"/>
    <row r="2022" s="3" customFormat="1" ht="13.5" customHeight="1" x14ac:dyDescent="0.2"/>
    <row r="2023" s="3" customFormat="1" ht="13.5" customHeight="1" x14ac:dyDescent="0.2"/>
    <row r="2024" s="3" customFormat="1" ht="13.5" customHeight="1" x14ac:dyDescent="0.2"/>
    <row r="2025" s="3" customFormat="1" ht="13.5" customHeight="1" x14ac:dyDescent="0.2"/>
    <row r="2026" s="3" customFormat="1" ht="13.5" customHeight="1" x14ac:dyDescent="0.2"/>
    <row r="2027" s="3" customFormat="1" ht="13.5" customHeight="1" x14ac:dyDescent="0.2"/>
    <row r="2028" s="3" customFormat="1" ht="13.5" customHeight="1" x14ac:dyDescent="0.2"/>
    <row r="2029" s="3" customFormat="1" ht="13.5" customHeight="1" x14ac:dyDescent="0.2"/>
    <row r="2030" s="3" customFormat="1" ht="13.5" customHeight="1" x14ac:dyDescent="0.2"/>
    <row r="2031" s="3" customFormat="1" ht="13.5" customHeight="1" x14ac:dyDescent="0.2"/>
    <row r="2032" s="3" customFormat="1" ht="13.5" customHeight="1" x14ac:dyDescent="0.2"/>
    <row r="2033" s="3" customFormat="1" ht="13.5" customHeight="1" x14ac:dyDescent="0.2"/>
    <row r="2034" s="3" customFormat="1" ht="13.5" customHeight="1" x14ac:dyDescent="0.2"/>
    <row r="2035" s="3" customFormat="1" ht="13.5" customHeight="1" x14ac:dyDescent="0.2"/>
    <row r="2036" s="3" customFormat="1" ht="13.5" customHeight="1" x14ac:dyDescent="0.2"/>
    <row r="2037" s="3" customFormat="1" ht="13.5" customHeight="1" x14ac:dyDescent="0.2"/>
    <row r="2038" s="3" customFormat="1" ht="13.5" customHeight="1" x14ac:dyDescent="0.2"/>
    <row r="2039" s="3" customFormat="1" ht="13.5" customHeight="1" x14ac:dyDescent="0.2"/>
    <row r="2040" s="3" customFormat="1" ht="13.5" customHeight="1" x14ac:dyDescent="0.2"/>
    <row r="2041" s="3" customFormat="1" ht="13.5" customHeight="1" x14ac:dyDescent="0.2"/>
    <row r="2042" s="3" customFormat="1" ht="13.5" customHeight="1" x14ac:dyDescent="0.2"/>
    <row r="2043" s="3" customFormat="1" ht="13.5" customHeight="1" x14ac:dyDescent="0.2"/>
    <row r="2044" s="3" customFormat="1" ht="13.5" customHeight="1" x14ac:dyDescent="0.2"/>
    <row r="2045" s="3" customFormat="1" ht="13.5" customHeight="1" x14ac:dyDescent="0.2"/>
    <row r="2046" s="3" customFormat="1" ht="13.5" customHeight="1" x14ac:dyDescent="0.2"/>
    <row r="2047" s="3" customFormat="1" ht="13.5" customHeight="1" x14ac:dyDescent="0.2"/>
    <row r="2048" s="3" customFormat="1" ht="13.5" customHeight="1" x14ac:dyDescent="0.2"/>
    <row r="2049" s="3" customFormat="1" ht="13.5" customHeight="1" x14ac:dyDescent="0.2"/>
    <row r="2050" s="3" customFormat="1" ht="13.5" customHeight="1" x14ac:dyDescent="0.2"/>
    <row r="2051" s="3" customFormat="1" ht="13.5" customHeight="1" x14ac:dyDescent="0.2"/>
    <row r="2052" s="3" customFormat="1" ht="13.5" customHeight="1" x14ac:dyDescent="0.2"/>
    <row r="2053" s="3" customFormat="1" ht="13.5" customHeight="1" x14ac:dyDescent="0.2"/>
    <row r="2054" s="3" customFormat="1" ht="13.5" customHeight="1" x14ac:dyDescent="0.2"/>
    <row r="2055" s="3" customFormat="1" ht="13.5" customHeight="1" x14ac:dyDescent="0.2"/>
    <row r="2056" s="3" customFormat="1" ht="13.5" customHeight="1" x14ac:dyDescent="0.2"/>
    <row r="2057" s="3" customFormat="1" ht="13.5" customHeight="1" x14ac:dyDescent="0.2"/>
    <row r="2058" s="3" customFormat="1" ht="13.5" customHeight="1" x14ac:dyDescent="0.2"/>
    <row r="2059" s="3" customFormat="1" ht="13.5" customHeight="1" x14ac:dyDescent="0.2"/>
    <row r="2060" s="3" customFormat="1" ht="13.5" customHeight="1" x14ac:dyDescent="0.2"/>
    <row r="2061" s="3" customFormat="1" ht="13.5" customHeight="1" x14ac:dyDescent="0.2"/>
    <row r="2062" s="3" customFormat="1" ht="13.5" customHeight="1" x14ac:dyDescent="0.2"/>
    <row r="2063" s="3" customFormat="1" ht="13.5" customHeight="1" x14ac:dyDescent="0.2"/>
    <row r="2064" s="3" customFormat="1" ht="13.5" customHeight="1" x14ac:dyDescent="0.2"/>
    <row r="2065" s="3" customFormat="1" ht="13.5" customHeight="1" x14ac:dyDescent="0.2"/>
    <row r="2066" s="3" customFormat="1" ht="13.5" customHeight="1" x14ac:dyDescent="0.2"/>
    <row r="2067" s="3" customFormat="1" ht="13.5" customHeight="1" x14ac:dyDescent="0.2"/>
    <row r="2068" s="3" customFormat="1" ht="13.5" customHeight="1" x14ac:dyDescent="0.2"/>
    <row r="2069" s="3" customFormat="1" ht="13.5" customHeight="1" x14ac:dyDescent="0.2"/>
    <row r="2070" s="3" customFormat="1" ht="13.5" customHeight="1" x14ac:dyDescent="0.2"/>
    <row r="2071" s="3" customFormat="1" ht="13.5" customHeight="1" x14ac:dyDescent="0.2"/>
    <row r="2072" s="3" customFormat="1" ht="13.5" customHeight="1" x14ac:dyDescent="0.2"/>
    <row r="2073" s="3" customFormat="1" ht="13.5" customHeight="1" x14ac:dyDescent="0.2"/>
    <row r="2074" s="3" customFormat="1" ht="13.5" customHeight="1" x14ac:dyDescent="0.2"/>
    <row r="2075" s="3" customFormat="1" ht="13.5" customHeight="1" x14ac:dyDescent="0.2"/>
    <row r="2076" s="3" customFormat="1" ht="13.5" customHeight="1" x14ac:dyDescent="0.2"/>
    <row r="2077" s="3" customFormat="1" ht="13.5" customHeight="1" x14ac:dyDescent="0.2"/>
    <row r="2078" s="3" customFormat="1" ht="13.5" customHeight="1" x14ac:dyDescent="0.2"/>
    <row r="2079" s="3" customFormat="1" ht="13.5" customHeight="1" x14ac:dyDescent="0.2"/>
    <row r="2080" s="3" customFormat="1" ht="13.5" customHeight="1" x14ac:dyDescent="0.2"/>
    <row r="2081" s="3" customFormat="1" ht="13.5" customHeight="1" x14ac:dyDescent="0.2"/>
    <row r="2082" s="3" customFormat="1" ht="13.5" customHeight="1" x14ac:dyDescent="0.2"/>
    <row r="2083" s="3" customFormat="1" ht="13.5" customHeight="1" x14ac:dyDescent="0.2"/>
    <row r="2084" s="3" customFormat="1" ht="13.5" customHeight="1" x14ac:dyDescent="0.2"/>
    <row r="2085" s="3" customFormat="1" ht="13.5" customHeight="1" x14ac:dyDescent="0.2"/>
    <row r="2086" s="3" customFormat="1" ht="13.5" customHeight="1" x14ac:dyDescent="0.2"/>
    <row r="2087" s="3" customFormat="1" ht="13.5" customHeight="1" x14ac:dyDescent="0.2"/>
    <row r="2088" s="3" customFormat="1" ht="13.5" customHeight="1" x14ac:dyDescent="0.2"/>
    <row r="2089" s="3" customFormat="1" ht="13.5" customHeight="1" x14ac:dyDescent="0.2"/>
    <row r="2090" s="3" customFormat="1" ht="13.5" customHeight="1" x14ac:dyDescent="0.2"/>
    <row r="2091" s="3" customFormat="1" ht="13.5" customHeight="1" x14ac:dyDescent="0.2"/>
    <row r="2092" s="3" customFormat="1" ht="13.5" customHeight="1" x14ac:dyDescent="0.2"/>
    <row r="2093" s="3" customFormat="1" ht="13.5" customHeight="1" x14ac:dyDescent="0.2"/>
    <row r="2094" s="3" customFormat="1" ht="13.5" customHeight="1" x14ac:dyDescent="0.2"/>
    <row r="2095" s="3" customFormat="1" ht="13.5" customHeight="1" x14ac:dyDescent="0.2"/>
    <row r="2096" s="3" customFormat="1" ht="13.5" customHeight="1" x14ac:dyDescent="0.2"/>
    <row r="2097" s="3" customFormat="1" ht="13.5" customHeight="1" x14ac:dyDescent="0.2"/>
    <row r="2098" s="3" customFormat="1" ht="13.5" customHeight="1" x14ac:dyDescent="0.2"/>
    <row r="2099" s="3" customFormat="1" ht="13.5" customHeight="1" x14ac:dyDescent="0.2"/>
    <row r="2100" s="3" customFormat="1" ht="13.5" customHeight="1" x14ac:dyDescent="0.2"/>
    <row r="2101" s="3" customFormat="1" ht="13.5" customHeight="1" x14ac:dyDescent="0.2"/>
    <row r="2102" s="3" customFormat="1" ht="13.5" customHeight="1" x14ac:dyDescent="0.2"/>
    <row r="2103" s="3" customFormat="1" ht="13.5" customHeight="1" x14ac:dyDescent="0.2"/>
    <row r="2104" s="3" customFormat="1" ht="13.5" customHeight="1" x14ac:dyDescent="0.2"/>
    <row r="2105" s="3" customFormat="1" ht="13.5" customHeight="1" x14ac:dyDescent="0.2"/>
    <row r="2106" s="3" customFormat="1" ht="13.5" customHeight="1" x14ac:dyDescent="0.2"/>
    <row r="2107" s="3" customFormat="1" ht="13.5" customHeight="1" x14ac:dyDescent="0.2"/>
    <row r="2108" s="3" customFormat="1" ht="13.5" customHeight="1" x14ac:dyDescent="0.2"/>
    <row r="2109" s="3" customFormat="1" ht="13.5" customHeight="1" x14ac:dyDescent="0.2"/>
    <row r="2110" s="3" customFormat="1" ht="13.5" customHeight="1" x14ac:dyDescent="0.2"/>
    <row r="2111" s="3" customFormat="1" ht="13.5" customHeight="1" x14ac:dyDescent="0.2"/>
    <row r="2112" s="3" customFormat="1" ht="13.5" customHeight="1" x14ac:dyDescent="0.2"/>
    <row r="2113" s="3" customFormat="1" ht="13.5" customHeight="1" x14ac:dyDescent="0.2"/>
    <row r="2114" s="3" customFormat="1" ht="13.5" customHeight="1" x14ac:dyDescent="0.2"/>
    <row r="2115" s="3" customFormat="1" ht="13.5" customHeight="1" x14ac:dyDescent="0.2"/>
    <row r="2116" s="3" customFormat="1" ht="13.5" customHeight="1" x14ac:dyDescent="0.2"/>
    <row r="2117" s="3" customFormat="1" ht="13.5" customHeight="1" x14ac:dyDescent="0.2"/>
    <row r="2118" s="3" customFormat="1" ht="13.5" customHeight="1" x14ac:dyDescent="0.2"/>
    <row r="2119" s="3" customFormat="1" ht="13.5" customHeight="1" x14ac:dyDescent="0.2"/>
    <row r="2120" s="3" customFormat="1" ht="13.5" customHeight="1" x14ac:dyDescent="0.2"/>
    <row r="2121" s="3" customFormat="1" ht="13.5" customHeight="1" x14ac:dyDescent="0.2"/>
    <row r="2122" s="3" customFormat="1" ht="13.5" customHeight="1" x14ac:dyDescent="0.2"/>
    <row r="2123" s="3" customFormat="1" ht="13.5" customHeight="1" x14ac:dyDescent="0.2"/>
    <row r="2124" s="3" customFormat="1" ht="13.5" customHeight="1" x14ac:dyDescent="0.2"/>
    <row r="2125" s="3" customFormat="1" ht="13.5" customHeight="1" x14ac:dyDescent="0.2"/>
    <row r="2126" s="3" customFormat="1" ht="13.5" customHeight="1" x14ac:dyDescent="0.2"/>
    <row r="2127" s="3" customFormat="1" ht="13.5" customHeight="1" x14ac:dyDescent="0.2"/>
    <row r="2128" s="3" customFormat="1" ht="13.5" customHeight="1" x14ac:dyDescent="0.2"/>
    <row r="2129" s="3" customFormat="1" ht="13.5" customHeight="1" x14ac:dyDescent="0.2"/>
    <row r="2130" s="3" customFormat="1" ht="13.5" customHeight="1" x14ac:dyDescent="0.2"/>
    <row r="2131" s="3" customFormat="1" ht="13.5" customHeight="1" x14ac:dyDescent="0.2"/>
    <row r="2132" s="3" customFormat="1" ht="13.5" customHeight="1" x14ac:dyDescent="0.2"/>
    <row r="2133" s="3" customFormat="1" ht="13.5" customHeight="1" x14ac:dyDescent="0.2"/>
    <row r="2134" s="3" customFormat="1" ht="13.5" customHeight="1" x14ac:dyDescent="0.2"/>
    <row r="2135" s="3" customFormat="1" ht="13.5" customHeight="1" x14ac:dyDescent="0.2"/>
    <row r="2136" s="3" customFormat="1" ht="13.5" customHeight="1" x14ac:dyDescent="0.2"/>
    <row r="2137" s="3" customFormat="1" ht="13.5" customHeight="1" x14ac:dyDescent="0.2"/>
    <row r="2138" s="3" customFormat="1" ht="13.5" customHeight="1" x14ac:dyDescent="0.2"/>
    <row r="2139" s="3" customFormat="1" ht="13.5" customHeight="1" x14ac:dyDescent="0.2"/>
    <row r="2140" s="3" customFormat="1" ht="13.5" customHeight="1" x14ac:dyDescent="0.2"/>
    <row r="2141" s="3" customFormat="1" ht="13.5" customHeight="1" x14ac:dyDescent="0.2"/>
    <row r="2142" s="3" customFormat="1" ht="13.5" customHeight="1" x14ac:dyDescent="0.2"/>
    <row r="2143" s="3" customFormat="1" ht="13.5" customHeight="1" x14ac:dyDescent="0.2"/>
    <row r="2144" s="3" customFormat="1" ht="13.5" customHeight="1" x14ac:dyDescent="0.2"/>
    <row r="2145" s="3" customFormat="1" ht="13.5" customHeight="1" x14ac:dyDescent="0.2"/>
    <row r="2146" s="3" customFormat="1" ht="13.5" customHeight="1" x14ac:dyDescent="0.2"/>
    <row r="2147" s="3" customFormat="1" ht="13.5" customHeight="1" x14ac:dyDescent="0.2"/>
    <row r="2148" s="3" customFormat="1" ht="13.5" customHeight="1" x14ac:dyDescent="0.2"/>
    <row r="2149" s="3" customFormat="1" ht="13.5" customHeight="1" x14ac:dyDescent="0.2"/>
    <row r="2150" s="3" customFormat="1" ht="13.5" customHeight="1" x14ac:dyDescent="0.2"/>
    <row r="2151" s="3" customFormat="1" ht="13.5" customHeight="1" x14ac:dyDescent="0.2"/>
    <row r="2152" s="3" customFormat="1" ht="13.5" customHeight="1" x14ac:dyDescent="0.2"/>
    <row r="2153" s="3" customFormat="1" ht="13.5" customHeight="1" x14ac:dyDescent="0.2"/>
    <row r="2154" s="3" customFormat="1" ht="13.5" customHeight="1" x14ac:dyDescent="0.2"/>
    <row r="2155" s="3" customFormat="1" ht="13.5" customHeight="1" x14ac:dyDescent="0.2"/>
    <row r="2156" s="3" customFormat="1" ht="13.5" customHeight="1" x14ac:dyDescent="0.2"/>
    <row r="2157" s="3" customFormat="1" ht="13.5" customHeight="1" x14ac:dyDescent="0.2"/>
    <row r="2158" s="3" customFormat="1" ht="13.5" customHeight="1" x14ac:dyDescent="0.2"/>
    <row r="2159" s="3" customFormat="1" ht="13.5" customHeight="1" x14ac:dyDescent="0.2"/>
    <row r="2160" s="3" customFormat="1" ht="13.5" customHeight="1" x14ac:dyDescent="0.2"/>
    <row r="2161" s="3" customFormat="1" ht="13.5" customHeight="1" x14ac:dyDescent="0.2"/>
    <row r="2162" s="3" customFormat="1" ht="13.5" customHeight="1" x14ac:dyDescent="0.2"/>
    <row r="2163" s="3" customFormat="1" ht="13.5" customHeight="1" x14ac:dyDescent="0.2"/>
    <row r="2164" s="3" customFormat="1" ht="13.5" customHeight="1" x14ac:dyDescent="0.2"/>
    <row r="2165" s="3" customFormat="1" ht="13.5" customHeight="1" x14ac:dyDescent="0.2"/>
    <row r="2166" s="3" customFormat="1" ht="13.5" customHeight="1" x14ac:dyDescent="0.2"/>
    <row r="2167" s="3" customFormat="1" ht="13.5" customHeight="1" x14ac:dyDescent="0.2"/>
    <row r="2168" s="3" customFormat="1" ht="13.5" customHeight="1" x14ac:dyDescent="0.2"/>
    <row r="2169" s="3" customFormat="1" ht="13.5" customHeight="1" x14ac:dyDescent="0.2"/>
    <row r="2170" s="3" customFormat="1" ht="13.5" customHeight="1" x14ac:dyDescent="0.2"/>
    <row r="2171" s="3" customFormat="1" ht="13.5" customHeight="1" x14ac:dyDescent="0.2"/>
    <row r="2172" s="3" customFormat="1" ht="13.5" customHeight="1" x14ac:dyDescent="0.2"/>
    <row r="2173" s="3" customFormat="1" ht="13.5" customHeight="1" x14ac:dyDescent="0.2"/>
    <row r="2174" s="3" customFormat="1" ht="13.5" customHeight="1" x14ac:dyDescent="0.2"/>
    <row r="2175" s="3" customFormat="1" ht="13.5" customHeight="1" x14ac:dyDescent="0.2"/>
    <row r="2176" s="3" customFormat="1" ht="13.5" customHeight="1" x14ac:dyDescent="0.2"/>
    <row r="2177" s="3" customFormat="1" ht="13.5" customHeight="1" x14ac:dyDescent="0.2"/>
    <row r="2178" s="3" customFormat="1" ht="13.5" customHeight="1" x14ac:dyDescent="0.2"/>
    <row r="2179" s="3" customFormat="1" ht="13.5" customHeight="1" x14ac:dyDescent="0.2"/>
    <row r="2180" s="3" customFormat="1" ht="13.5" customHeight="1" x14ac:dyDescent="0.2"/>
    <row r="2181" s="3" customFormat="1" ht="13.5" customHeight="1" x14ac:dyDescent="0.2"/>
    <row r="2182" s="3" customFormat="1" ht="13.5" customHeight="1" x14ac:dyDescent="0.2"/>
    <row r="2183" s="3" customFormat="1" ht="13.5" customHeight="1" x14ac:dyDescent="0.2"/>
    <row r="2184" s="3" customFormat="1" ht="13.5" customHeight="1" x14ac:dyDescent="0.2"/>
    <row r="2185" s="3" customFormat="1" ht="13.5" customHeight="1" x14ac:dyDescent="0.2"/>
    <row r="2186" s="3" customFormat="1" ht="13.5" customHeight="1" x14ac:dyDescent="0.2"/>
    <row r="2187" s="3" customFormat="1" ht="13.5" customHeight="1" x14ac:dyDescent="0.2"/>
    <row r="2188" s="3" customFormat="1" ht="13.5" customHeight="1" x14ac:dyDescent="0.2"/>
    <row r="2189" s="3" customFormat="1" ht="13.5" customHeight="1" x14ac:dyDescent="0.2"/>
    <row r="2190" s="3" customFormat="1" ht="13.5" customHeight="1" x14ac:dyDescent="0.2"/>
    <row r="2191" s="3" customFormat="1" ht="13.5" customHeight="1" x14ac:dyDescent="0.2"/>
    <row r="2192" s="3" customFormat="1" ht="13.5" customHeight="1" x14ac:dyDescent="0.2"/>
    <row r="2193" s="3" customFormat="1" ht="13.5" customHeight="1" x14ac:dyDescent="0.2"/>
    <row r="2194" s="3" customFormat="1" ht="13.5" customHeight="1" x14ac:dyDescent="0.2"/>
    <row r="2195" s="3" customFormat="1" ht="13.5" customHeight="1" x14ac:dyDescent="0.2"/>
    <row r="2196" s="3" customFormat="1" ht="13.5" customHeight="1" x14ac:dyDescent="0.2"/>
    <row r="2197" s="3" customFormat="1" ht="13.5" customHeight="1" x14ac:dyDescent="0.2"/>
    <row r="2198" s="3" customFormat="1" ht="13.5" customHeight="1" x14ac:dyDescent="0.2"/>
    <row r="2199" s="3" customFormat="1" ht="13.5" customHeight="1" x14ac:dyDescent="0.2"/>
    <row r="2200" s="3" customFormat="1" ht="13.5" customHeight="1" x14ac:dyDescent="0.2"/>
    <row r="2201" s="3" customFormat="1" ht="13.5" customHeight="1" x14ac:dyDescent="0.2"/>
    <row r="2202" s="3" customFormat="1" ht="13.5" customHeight="1" x14ac:dyDescent="0.2"/>
    <row r="2203" s="3" customFormat="1" ht="13.5" customHeight="1" x14ac:dyDescent="0.2"/>
    <row r="2204" s="3" customFormat="1" ht="13.5" customHeight="1" x14ac:dyDescent="0.2"/>
    <row r="2205" s="3" customFormat="1" ht="13.5" customHeight="1" x14ac:dyDescent="0.2"/>
    <row r="2206" s="3" customFormat="1" ht="13.5" customHeight="1" x14ac:dyDescent="0.2"/>
    <row r="2207" s="3" customFormat="1" ht="13.5" customHeight="1" x14ac:dyDescent="0.2"/>
    <row r="2208" s="3" customFormat="1" ht="13.5" customHeight="1" x14ac:dyDescent="0.2"/>
    <row r="2209" s="3" customFormat="1" ht="13.5" customHeight="1" x14ac:dyDescent="0.2"/>
    <row r="2210" s="3" customFormat="1" ht="13.5" customHeight="1" x14ac:dyDescent="0.2"/>
    <row r="2211" s="3" customFormat="1" ht="13.5" customHeight="1" x14ac:dyDescent="0.2"/>
    <row r="2212" s="3" customFormat="1" ht="13.5" customHeight="1" x14ac:dyDescent="0.2"/>
    <row r="2213" s="3" customFormat="1" ht="13.5" customHeight="1" x14ac:dyDescent="0.2"/>
    <row r="2214" s="3" customFormat="1" ht="13.5" customHeight="1" x14ac:dyDescent="0.2"/>
    <row r="2215" s="3" customFormat="1" ht="13.5" customHeight="1" x14ac:dyDescent="0.2"/>
    <row r="2216" s="3" customFormat="1" ht="13.5" customHeight="1" x14ac:dyDescent="0.2"/>
    <row r="2217" s="3" customFormat="1" ht="13.5" customHeight="1" x14ac:dyDescent="0.2"/>
    <row r="2218" s="3" customFormat="1" ht="13.5" customHeight="1" x14ac:dyDescent="0.2"/>
    <row r="2219" s="3" customFormat="1" ht="13.5" customHeight="1" x14ac:dyDescent="0.2"/>
    <row r="2220" s="3" customFormat="1" ht="13.5" customHeight="1" x14ac:dyDescent="0.2"/>
    <row r="2221" s="3" customFormat="1" ht="13.5" customHeight="1" x14ac:dyDescent="0.2"/>
    <row r="2222" s="3" customFormat="1" ht="13.5" customHeight="1" x14ac:dyDescent="0.2"/>
    <row r="2223" s="3" customFormat="1" ht="13.5" customHeight="1" x14ac:dyDescent="0.2"/>
    <row r="2224" s="3" customFormat="1" ht="13.5" customHeight="1" x14ac:dyDescent="0.2"/>
    <row r="2225" s="3" customFormat="1" ht="13.5" customHeight="1" x14ac:dyDescent="0.2"/>
    <row r="2226" s="3" customFormat="1" ht="13.5" customHeight="1" x14ac:dyDescent="0.2"/>
    <row r="2227" s="3" customFormat="1" ht="13.5" customHeight="1" x14ac:dyDescent="0.2"/>
    <row r="2228" s="3" customFormat="1" ht="13.5" customHeight="1" x14ac:dyDescent="0.2"/>
    <row r="2229" s="3" customFormat="1" ht="13.5" customHeight="1" x14ac:dyDescent="0.2"/>
    <row r="2230" s="3" customFormat="1" ht="13.5" customHeight="1" x14ac:dyDescent="0.2"/>
    <row r="2231" s="3" customFormat="1" ht="13.5" customHeight="1" x14ac:dyDescent="0.2"/>
    <row r="2232" s="3" customFormat="1" ht="13.5" customHeight="1" x14ac:dyDescent="0.2"/>
    <row r="2233" s="3" customFormat="1" ht="13.5" customHeight="1" x14ac:dyDescent="0.2"/>
    <row r="2234" s="3" customFormat="1" ht="13.5" customHeight="1" x14ac:dyDescent="0.2"/>
    <row r="2235" s="3" customFormat="1" ht="13.5" customHeight="1" x14ac:dyDescent="0.2"/>
    <row r="2236" s="3" customFormat="1" ht="13.5" customHeight="1" x14ac:dyDescent="0.2"/>
    <row r="2237" s="3" customFormat="1" ht="13.5" customHeight="1" x14ac:dyDescent="0.2"/>
    <row r="2238" s="3" customFormat="1" ht="13.5" customHeight="1" x14ac:dyDescent="0.2"/>
    <row r="2239" s="3" customFormat="1" ht="13.5" customHeight="1" x14ac:dyDescent="0.2"/>
    <row r="2240" s="3" customFormat="1" ht="13.5" customHeight="1" x14ac:dyDescent="0.2"/>
    <row r="2241" s="3" customFormat="1" ht="13.5" customHeight="1" x14ac:dyDescent="0.2"/>
    <row r="2242" s="3" customFormat="1" ht="13.5" customHeight="1" x14ac:dyDescent="0.2"/>
    <row r="2243" s="3" customFormat="1" ht="13.5" customHeight="1" x14ac:dyDescent="0.2"/>
    <row r="2244" s="3" customFormat="1" ht="13.5" customHeight="1" x14ac:dyDescent="0.2"/>
    <row r="2245" s="3" customFormat="1" ht="13.5" customHeight="1" x14ac:dyDescent="0.2"/>
    <row r="2246" s="3" customFormat="1" ht="13.5" customHeight="1" x14ac:dyDescent="0.2"/>
    <row r="2247" s="3" customFormat="1" ht="13.5" customHeight="1" x14ac:dyDescent="0.2"/>
    <row r="2248" s="3" customFormat="1" ht="13.5" customHeight="1" x14ac:dyDescent="0.2"/>
    <row r="2249" s="3" customFormat="1" ht="13.5" customHeight="1" x14ac:dyDescent="0.2"/>
    <row r="2250" s="3" customFormat="1" ht="13.5" customHeight="1" x14ac:dyDescent="0.2"/>
    <row r="2251" s="3" customFormat="1" ht="13.5" customHeight="1" x14ac:dyDescent="0.2"/>
    <row r="2252" s="3" customFormat="1" ht="13.5" customHeight="1" x14ac:dyDescent="0.2"/>
    <row r="2253" s="3" customFormat="1" ht="13.5" customHeight="1" x14ac:dyDescent="0.2"/>
    <row r="2254" s="3" customFormat="1" ht="13.5" customHeight="1" x14ac:dyDescent="0.2"/>
    <row r="2255" s="3" customFormat="1" ht="13.5" customHeight="1" x14ac:dyDescent="0.2"/>
    <row r="2256" s="3" customFormat="1" ht="13.5" customHeight="1" x14ac:dyDescent="0.2"/>
    <row r="2257" s="3" customFormat="1" ht="13.5" customHeight="1" x14ac:dyDescent="0.2"/>
    <row r="2258" s="3" customFormat="1" ht="13.5" customHeight="1" x14ac:dyDescent="0.2"/>
    <row r="2259" s="3" customFormat="1" ht="13.5" customHeight="1" x14ac:dyDescent="0.2"/>
    <row r="2260" s="3" customFormat="1" ht="13.5" customHeight="1" x14ac:dyDescent="0.2"/>
    <row r="2261" s="3" customFormat="1" ht="13.5" customHeight="1" x14ac:dyDescent="0.2"/>
    <row r="2262" s="3" customFormat="1" ht="13.5" customHeight="1" x14ac:dyDescent="0.2"/>
    <row r="2263" s="3" customFormat="1" ht="13.5" customHeight="1" x14ac:dyDescent="0.2"/>
    <row r="2264" s="3" customFormat="1" ht="13.5" customHeight="1" x14ac:dyDescent="0.2"/>
    <row r="2265" s="3" customFormat="1" ht="13.5" customHeight="1" x14ac:dyDescent="0.2"/>
    <row r="2266" s="3" customFormat="1" ht="13.5" customHeight="1" x14ac:dyDescent="0.2"/>
    <row r="2267" s="3" customFormat="1" ht="13.5" customHeight="1" x14ac:dyDescent="0.2"/>
    <row r="2268" s="3" customFormat="1" ht="13.5" customHeight="1" x14ac:dyDescent="0.2"/>
    <row r="2269" s="3" customFormat="1" ht="13.5" customHeight="1" x14ac:dyDescent="0.2"/>
    <row r="2270" s="3" customFormat="1" ht="13.5" customHeight="1" x14ac:dyDescent="0.2"/>
    <row r="2271" s="3" customFormat="1" ht="13.5" customHeight="1" x14ac:dyDescent="0.2"/>
    <row r="2272" s="3" customFormat="1" ht="13.5" customHeight="1" x14ac:dyDescent="0.2"/>
    <row r="2273" s="3" customFormat="1" ht="13.5" customHeight="1" x14ac:dyDescent="0.2"/>
    <row r="2274" s="3" customFormat="1" ht="13.5" customHeight="1" x14ac:dyDescent="0.2"/>
    <row r="2275" s="3" customFormat="1" ht="13.5" customHeight="1" x14ac:dyDescent="0.2"/>
    <row r="2276" s="3" customFormat="1" ht="13.5" customHeight="1" x14ac:dyDescent="0.2"/>
    <row r="2277" s="3" customFormat="1" ht="13.5" customHeight="1" x14ac:dyDescent="0.2"/>
    <row r="2278" s="3" customFormat="1" ht="13.5" customHeight="1" x14ac:dyDescent="0.2"/>
    <row r="2279" s="3" customFormat="1" ht="13.5" customHeight="1" x14ac:dyDescent="0.2"/>
    <row r="2280" s="3" customFormat="1" ht="13.5" customHeight="1" x14ac:dyDescent="0.2"/>
    <row r="2281" s="3" customFormat="1" ht="13.5" customHeight="1" x14ac:dyDescent="0.2"/>
    <row r="2282" s="3" customFormat="1" ht="13.5" customHeight="1" x14ac:dyDescent="0.2"/>
    <row r="2283" s="3" customFormat="1" ht="13.5" customHeight="1" x14ac:dyDescent="0.2"/>
    <row r="2284" s="3" customFormat="1" ht="13.5" customHeight="1" x14ac:dyDescent="0.2"/>
    <row r="2285" s="3" customFormat="1" ht="13.5" customHeight="1" x14ac:dyDescent="0.2"/>
    <row r="2286" s="3" customFormat="1" ht="13.5" customHeight="1" x14ac:dyDescent="0.2"/>
    <row r="2287" s="3" customFormat="1" ht="13.5" customHeight="1" x14ac:dyDescent="0.2"/>
    <row r="2288" s="3" customFormat="1" ht="13.5" customHeight="1" x14ac:dyDescent="0.2"/>
    <row r="2289" s="3" customFormat="1" ht="13.5" customHeight="1" x14ac:dyDescent="0.2"/>
    <row r="2290" s="3" customFormat="1" ht="13.5" customHeight="1" x14ac:dyDescent="0.2"/>
    <row r="2291" s="3" customFormat="1" ht="13.5" customHeight="1" x14ac:dyDescent="0.2"/>
    <row r="2292" s="3" customFormat="1" ht="13.5" customHeight="1" x14ac:dyDescent="0.2"/>
    <row r="2293" s="3" customFormat="1" ht="13.5" customHeight="1" x14ac:dyDescent="0.2"/>
    <row r="2294" s="3" customFormat="1" ht="13.5" customHeight="1" x14ac:dyDescent="0.2"/>
    <row r="2295" s="3" customFormat="1" ht="13.5" customHeight="1" x14ac:dyDescent="0.2"/>
    <row r="2296" s="3" customFormat="1" ht="13.5" customHeight="1" x14ac:dyDescent="0.2"/>
    <row r="2297" s="3" customFormat="1" ht="13.5" customHeight="1" x14ac:dyDescent="0.2"/>
    <row r="2298" s="3" customFormat="1" ht="13.5" customHeight="1" x14ac:dyDescent="0.2"/>
    <row r="2299" s="3" customFormat="1" ht="13.5" customHeight="1" x14ac:dyDescent="0.2"/>
    <row r="2300" s="3" customFormat="1" ht="13.5" customHeight="1" x14ac:dyDescent="0.2"/>
    <row r="2301" s="3" customFormat="1" ht="13.5" customHeight="1" x14ac:dyDescent="0.2"/>
    <row r="2302" s="3" customFormat="1" ht="13.5" customHeight="1" x14ac:dyDescent="0.2"/>
    <row r="2303" s="3" customFormat="1" ht="13.5" customHeight="1" x14ac:dyDescent="0.2"/>
    <row r="2304" s="3" customFormat="1" ht="13.5" customHeight="1" x14ac:dyDescent="0.2"/>
    <row r="2305" s="3" customFormat="1" ht="13.5" customHeight="1" x14ac:dyDescent="0.2"/>
    <row r="2306" s="3" customFormat="1" ht="13.5" customHeight="1" x14ac:dyDescent="0.2"/>
    <row r="2307" s="3" customFormat="1" ht="13.5" customHeight="1" x14ac:dyDescent="0.2"/>
    <row r="2308" s="3" customFormat="1" ht="13.5" customHeight="1" x14ac:dyDescent="0.2"/>
    <row r="2309" s="3" customFormat="1" ht="13.5" customHeight="1" x14ac:dyDescent="0.2"/>
    <row r="2310" s="3" customFormat="1" ht="13.5" customHeight="1" x14ac:dyDescent="0.2"/>
    <row r="2311" s="3" customFormat="1" ht="13.5" customHeight="1" x14ac:dyDescent="0.2"/>
    <row r="2312" s="3" customFormat="1" ht="13.5" customHeight="1" x14ac:dyDescent="0.2"/>
    <row r="2313" s="3" customFormat="1" ht="13.5" customHeight="1" x14ac:dyDescent="0.2"/>
    <row r="2314" s="3" customFormat="1" ht="13.5" customHeight="1" x14ac:dyDescent="0.2"/>
    <row r="2315" s="3" customFormat="1" ht="13.5" customHeight="1" x14ac:dyDescent="0.2"/>
    <row r="2316" s="3" customFormat="1" ht="13.5" customHeight="1" x14ac:dyDescent="0.2"/>
    <row r="2317" s="3" customFormat="1" ht="13.5" customHeight="1" x14ac:dyDescent="0.2"/>
    <row r="2318" s="3" customFormat="1" ht="13.5" customHeight="1" x14ac:dyDescent="0.2"/>
    <row r="2319" s="3" customFormat="1" ht="13.5" customHeight="1" x14ac:dyDescent="0.2"/>
    <row r="2320" s="3" customFormat="1" ht="13.5" customHeight="1" x14ac:dyDescent="0.2"/>
    <row r="2321" s="3" customFormat="1" ht="13.5" customHeight="1" x14ac:dyDescent="0.2"/>
    <row r="2322" s="3" customFormat="1" ht="13.5" customHeight="1" x14ac:dyDescent="0.2"/>
    <row r="2323" s="3" customFormat="1" ht="13.5" customHeight="1" x14ac:dyDescent="0.2"/>
    <row r="2324" s="3" customFormat="1" ht="13.5" customHeight="1" x14ac:dyDescent="0.2"/>
    <row r="2325" s="3" customFormat="1" ht="13.5" customHeight="1" x14ac:dyDescent="0.2"/>
    <row r="2326" s="3" customFormat="1" ht="13.5" customHeight="1" x14ac:dyDescent="0.2"/>
    <row r="2327" s="3" customFormat="1" ht="13.5" customHeight="1" x14ac:dyDescent="0.2"/>
    <row r="2328" s="3" customFormat="1" ht="13.5" customHeight="1" x14ac:dyDescent="0.2"/>
    <row r="2329" s="3" customFormat="1" ht="13.5" customHeight="1" x14ac:dyDescent="0.2"/>
    <row r="2330" s="3" customFormat="1" ht="13.5" customHeight="1" x14ac:dyDescent="0.2"/>
    <row r="2331" s="3" customFormat="1" ht="13.5" customHeight="1" x14ac:dyDescent="0.2"/>
    <row r="2332" s="3" customFormat="1" ht="13.5" customHeight="1" x14ac:dyDescent="0.2"/>
    <row r="2333" s="3" customFormat="1" ht="13.5" customHeight="1" x14ac:dyDescent="0.2"/>
    <row r="2334" s="3" customFormat="1" ht="13.5" customHeight="1" x14ac:dyDescent="0.2"/>
    <row r="2335" s="3" customFormat="1" ht="13.5" customHeight="1" x14ac:dyDescent="0.2"/>
    <row r="2336" s="3" customFormat="1" ht="13.5" customHeight="1" x14ac:dyDescent="0.2"/>
    <row r="2337" s="3" customFormat="1" ht="13.5" customHeight="1" x14ac:dyDescent="0.2"/>
    <row r="2338" s="3" customFormat="1" ht="13.5" customHeight="1" x14ac:dyDescent="0.2"/>
    <row r="2339" s="3" customFormat="1" ht="13.5" customHeight="1" x14ac:dyDescent="0.2"/>
    <row r="2340" s="3" customFormat="1" ht="13.5" customHeight="1" x14ac:dyDescent="0.2"/>
    <row r="2341" s="3" customFormat="1" ht="13.5" customHeight="1" x14ac:dyDescent="0.2"/>
    <row r="2342" s="3" customFormat="1" ht="13.5" customHeight="1" x14ac:dyDescent="0.2"/>
    <row r="2343" s="3" customFormat="1" ht="13.5" customHeight="1" x14ac:dyDescent="0.2"/>
    <row r="2344" s="3" customFormat="1" ht="13.5" customHeight="1" x14ac:dyDescent="0.2"/>
    <row r="2345" s="3" customFormat="1" ht="13.5" customHeight="1" x14ac:dyDescent="0.2"/>
    <row r="2346" s="3" customFormat="1" ht="13.5" customHeight="1" x14ac:dyDescent="0.2"/>
    <row r="2347" s="3" customFormat="1" ht="13.5" customHeight="1" x14ac:dyDescent="0.2"/>
    <row r="2348" s="3" customFormat="1" ht="13.5" customHeight="1" x14ac:dyDescent="0.2"/>
    <row r="2349" s="3" customFormat="1" ht="13.5" customHeight="1" x14ac:dyDescent="0.2"/>
    <row r="2350" s="3" customFormat="1" ht="13.5" customHeight="1" x14ac:dyDescent="0.2"/>
    <row r="2351" s="3" customFormat="1" ht="13.5" customHeight="1" x14ac:dyDescent="0.2"/>
    <row r="2352" s="3" customFormat="1" ht="13.5" customHeight="1" x14ac:dyDescent="0.2"/>
    <row r="2353" s="3" customFormat="1" ht="13.5" customHeight="1" x14ac:dyDescent="0.2"/>
    <row r="2354" s="3" customFormat="1" ht="13.5" customHeight="1" x14ac:dyDescent="0.2"/>
    <row r="2355" s="3" customFormat="1" ht="13.5" customHeight="1" x14ac:dyDescent="0.2"/>
    <row r="2356" s="3" customFormat="1" ht="13.5" customHeight="1" x14ac:dyDescent="0.2"/>
    <row r="2357" s="3" customFormat="1" ht="13.5" customHeight="1" x14ac:dyDescent="0.2"/>
    <row r="2358" s="3" customFormat="1" ht="13.5" customHeight="1" x14ac:dyDescent="0.2"/>
    <row r="2359" s="3" customFormat="1" ht="13.5" customHeight="1" x14ac:dyDescent="0.2"/>
    <row r="2360" s="3" customFormat="1" ht="13.5" customHeight="1" x14ac:dyDescent="0.2"/>
    <row r="2361" s="3" customFormat="1" ht="13.5" customHeight="1" x14ac:dyDescent="0.2"/>
    <row r="2362" s="3" customFormat="1" ht="13.5" customHeight="1" x14ac:dyDescent="0.2"/>
    <row r="2363" s="3" customFormat="1" ht="13.5" customHeight="1" x14ac:dyDescent="0.2"/>
    <row r="2364" s="3" customFormat="1" ht="13.5" customHeight="1" x14ac:dyDescent="0.2"/>
    <row r="2365" s="3" customFormat="1" ht="13.5" customHeight="1" x14ac:dyDescent="0.2"/>
    <row r="2366" s="3" customFormat="1" ht="13.5" customHeight="1" x14ac:dyDescent="0.2"/>
    <row r="2367" s="3" customFormat="1" ht="13.5" customHeight="1" x14ac:dyDescent="0.2"/>
    <row r="2368" s="3" customFormat="1" ht="13.5" customHeight="1" x14ac:dyDescent="0.2"/>
    <row r="2369" s="3" customFormat="1" ht="13.5" customHeight="1" x14ac:dyDescent="0.2"/>
    <row r="2370" s="3" customFormat="1" ht="13.5" customHeight="1" x14ac:dyDescent="0.2"/>
    <row r="2371" s="3" customFormat="1" ht="13.5" customHeight="1" x14ac:dyDescent="0.2"/>
    <row r="2372" s="3" customFormat="1" ht="13.5" customHeight="1" x14ac:dyDescent="0.2"/>
    <row r="2373" s="3" customFormat="1" ht="13.5" customHeight="1" x14ac:dyDescent="0.2"/>
    <row r="2374" s="3" customFormat="1" ht="13.5" customHeight="1" x14ac:dyDescent="0.2"/>
    <row r="2375" s="3" customFormat="1" ht="13.5" customHeight="1" x14ac:dyDescent="0.2"/>
    <row r="2376" s="3" customFormat="1" ht="13.5" customHeight="1" x14ac:dyDescent="0.2"/>
    <row r="2377" s="3" customFormat="1" ht="13.5" customHeight="1" x14ac:dyDescent="0.2"/>
    <row r="2378" s="3" customFormat="1" ht="13.5" customHeight="1" x14ac:dyDescent="0.2"/>
    <row r="2379" s="3" customFormat="1" ht="13.5" customHeight="1" x14ac:dyDescent="0.2"/>
    <row r="2380" s="3" customFormat="1" ht="13.5" customHeight="1" x14ac:dyDescent="0.2"/>
    <row r="2381" s="3" customFormat="1" ht="13.5" customHeight="1" x14ac:dyDescent="0.2"/>
    <row r="2382" s="3" customFormat="1" ht="13.5" customHeight="1" x14ac:dyDescent="0.2"/>
    <row r="2383" s="3" customFormat="1" ht="13.5" customHeight="1" x14ac:dyDescent="0.2"/>
    <row r="2384" s="3" customFormat="1" ht="13.5" customHeight="1" x14ac:dyDescent="0.2"/>
    <row r="2385" s="3" customFormat="1" ht="13.5" customHeight="1" x14ac:dyDescent="0.2"/>
    <row r="2386" s="3" customFormat="1" ht="13.5" customHeight="1" x14ac:dyDescent="0.2"/>
    <row r="2387" s="3" customFormat="1" ht="13.5" customHeight="1" x14ac:dyDescent="0.2"/>
    <row r="2388" s="3" customFormat="1" ht="13.5" customHeight="1" x14ac:dyDescent="0.2"/>
    <row r="2389" s="3" customFormat="1" ht="13.5" customHeight="1" x14ac:dyDescent="0.2"/>
    <row r="2390" s="3" customFormat="1" ht="13.5" customHeight="1" x14ac:dyDescent="0.2"/>
    <row r="2391" s="3" customFormat="1" ht="13.5" customHeight="1" x14ac:dyDescent="0.2"/>
    <row r="2392" s="3" customFormat="1" ht="13.5" customHeight="1" x14ac:dyDescent="0.2"/>
    <row r="2393" s="3" customFormat="1" ht="13.5" customHeight="1" x14ac:dyDescent="0.2"/>
    <row r="2394" s="3" customFormat="1" ht="13.5" customHeight="1" x14ac:dyDescent="0.2"/>
    <row r="2395" s="3" customFormat="1" ht="13.5" customHeight="1" x14ac:dyDescent="0.2"/>
    <row r="2396" s="3" customFormat="1" ht="13.5" customHeight="1" x14ac:dyDescent="0.2"/>
    <row r="2397" s="3" customFormat="1" ht="13.5" customHeight="1" x14ac:dyDescent="0.2"/>
    <row r="2398" s="3" customFormat="1" ht="13.5" customHeight="1" x14ac:dyDescent="0.2"/>
    <row r="2399" s="3" customFormat="1" ht="13.5" customHeight="1" x14ac:dyDescent="0.2"/>
    <row r="2400" s="3" customFormat="1" ht="13.5" customHeight="1" x14ac:dyDescent="0.2"/>
    <row r="2401" s="3" customFormat="1" ht="13.5" customHeight="1" x14ac:dyDescent="0.2"/>
    <row r="2402" s="3" customFormat="1" ht="13.5" customHeight="1" x14ac:dyDescent="0.2"/>
    <row r="2403" s="3" customFormat="1" ht="13.5" customHeight="1" x14ac:dyDescent="0.2"/>
    <row r="2404" s="3" customFormat="1" ht="13.5" customHeight="1" x14ac:dyDescent="0.2"/>
    <row r="2405" s="3" customFormat="1" ht="13.5" customHeight="1" x14ac:dyDescent="0.2"/>
    <row r="2406" s="3" customFormat="1" ht="13.5" customHeight="1" x14ac:dyDescent="0.2"/>
    <row r="2407" s="3" customFormat="1" ht="13.5" customHeight="1" x14ac:dyDescent="0.2"/>
    <row r="2408" s="3" customFormat="1" ht="13.5" customHeight="1" x14ac:dyDescent="0.2"/>
    <row r="2409" s="3" customFormat="1" ht="13.5" customHeight="1" x14ac:dyDescent="0.2"/>
    <row r="2410" s="3" customFormat="1" ht="13.5" customHeight="1" x14ac:dyDescent="0.2"/>
    <row r="2411" s="3" customFormat="1" ht="13.5" customHeight="1" x14ac:dyDescent="0.2"/>
    <row r="2412" s="3" customFormat="1" ht="13.5" customHeight="1" x14ac:dyDescent="0.2"/>
    <row r="2413" s="3" customFormat="1" ht="13.5" customHeight="1" x14ac:dyDescent="0.2"/>
    <row r="2414" s="3" customFormat="1" ht="13.5" customHeight="1" x14ac:dyDescent="0.2"/>
    <row r="2415" s="3" customFormat="1" ht="13.5" customHeight="1" x14ac:dyDescent="0.2"/>
    <row r="2416" s="3" customFormat="1" ht="13.5" customHeight="1" x14ac:dyDescent="0.2"/>
    <row r="2417" s="3" customFormat="1" ht="13.5" customHeight="1" x14ac:dyDescent="0.2"/>
    <row r="2418" s="3" customFormat="1" ht="13.5" customHeight="1" x14ac:dyDescent="0.2"/>
    <row r="2419" s="3" customFormat="1" ht="13.5" customHeight="1" x14ac:dyDescent="0.2"/>
    <row r="2420" s="3" customFormat="1" ht="13.5" customHeight="1" x14ac:dyDescent="0.2"/>
    <row r="2421" s="3" customFormat="1" ht="13.5" customHeight="1" x14ac:dyDescent="0.2"/>
    <row r="2422" s="3" customFormat="1" ht="13.5" customHeight="1" x14ac:dyDescent="0.2"/>
    <row r="2423" s="3" customFormat="1" ht="13.5" customHeight="1" x14ac:dyDescent="0.2"/>
    <row r="2424" s="3" customFormat="1" ht="13.5" customHeight="1" x14ac:dyDescent="0.2"/>
    <row r="2425" s="3" customFormat="1" ht="13.5" customHeight="1" x14ac:dyDescent="0.2"/>
    <row r="2426" s="3" customFormat="1" ht="13.5" customHeight="1" x14ac:dyDescent="0.2"/>
    <row r="2427" s="3" customFormat="1" ht="13.5" customHeight="1" x14ac:dyDescent="0.2"/>
    <row r="2428" s="3" customFormat="1" ht="13.5" customHeight="1" x14ac:dyDescent="0.2"/>
    <row r="2429" s="3" customFormat="1" ht="13.5" customHeight="1" x14ac:dyDescent="0.2"/>
    <row r="2430" s="3" customFormat="1" ht="13.5" customHeight="1" x14ac:dyDescent="0.2"/>
    <row r="2431" s="3" customFormat="1" ht="13.5" customHeight="1" x14ac:dyDescent="0.2"/>
    <row r="2432" s="3" customFormat="1" ht="13.5" customHeight="1" x14ac:dyDescent="0.2"/>
    <row r="2433" s="3" customFormat="1" ht="13.5" customHeight="1" x14ac:dyDescent="0.2"/>
    <row r="2434" s="3" customFormat="1" ht="13.5" customHeight="1" x14ac:dyDescent="0.2"/>
    <row r="2435" s="3" customFormat="1" ht="13.5" customHeight="1" x14ac:dyDescent="0.2"/>
    <row r="2436" s="3" customFormat="1" ht="13.5" customHeight="1" x14ac:dyDescent="0.2"/>
    <row r="2437" s="3" customFormat="1" ht="13.5" customHeight="1" x14ac:dyDescent="0.2"/>
    <row r="2438" s="3" customFormat="1" ht="13.5" customHeight="1" x14ac:dyDescent="0.2"/>
    <row r="2439" s="3" customFormat="1" ht="13.5" customHeight="1" x14ac:dyDescent="0.2"/>
    <row r="2440" s="3" customFormat="1" ht="13.5" customHeight="1" x14ac:dyDescent="0.2"/>
    <row r="2441" s="3" customFormat="1" ht="13.5" customHeight="1" x14ac:dyDescent="0.2"/>
    <row r="2442" s="3" customFormat="1" ht="13.5" customHeight="1" x14ac:dyDescent="0.2"/>
    <row r="2443" s="3" customFormat="1" ht="13.5" customHeight="1" x14ac:dyDescent="0.2"/>
    <row r="2444" s="3" customFormat="1" ht="13.5" customHeight="1" x14ac:dyDescent="0.2"/>
    <row r="2445" s="3" customFormat="1" ht="13.5" customHeight="1" x14ac:dyDescent="0.2"/>
    <row r="2446" s="3" customFormat="1" ht="13.5" customHeight="1" x14ac:dyDescent="0.2"/>
    <row r="2447" s="3" customFormat="1" ht="13.5" customHeight="1" x14ac:dyDescent="0.2"/>
    <row r="2448" s="3" customFormat="1" ht="13.5" customHeight="1" x14ac:dyDescent="0.2"/>
    <row r="2449" s="3" customFormat="1" ht="13.5" customHeight="1" x14ac:dyDescent="0.2"/>
    <row r="2450" s="3" customFormat="1" ht="13.5" customHeight="1" x14ac:dyDescent="0.2"/>
    <row r="2451" s="3" customFormat="1" ht="13.5" customHeight="1" x14ac:dyDescent="0.2"/>
    <row r="2452" s="3" customFormat="1" ht="13.5" customHeight="1" x14ac:dyDescent="0.2"/>
    <row r="2453" s="3" customFormat="1" ht="13.5" customHeight="1" x14ac:dyDescent="0.2"/>
    <row r="2454" s="3" customFormat="1" ht="13.5" customHeight="1" x14ac:dyDescent="0.2"/>
    <row r="2455" s="3" customFormat="1" ht="13.5" customHeight="1" x14ac:dyDescent="0.2"/>
    <row r="2456" s="3" customFormat="1" ht="13.5" customHeight="1" x14ac:dyDescent="0.2"/>
    <row r="2457" s="3" customFormat="1" ht="13.5" customHeight="1" x14ac:dyDescent="0.2"/>
    <row r="2458" s="3" customFormat="1" ht="13.5" customHeight="1" x14ac:dyDescent="0.2"/>
    <row r="2459" s="3" customFormat="1" ht="13.5" customHeight="1" x14ac:dyDescent="0.2"/>
    <row r="2460" s="3" customFormat="1" ht="13.5" customHeight="1" x14ac:dyDescent="0.2"/>
    <row r="2461" s="3" customFormat="1" ht="13.5" customHeight="1" x14ac:dyDescent="0.2"/>
    <row r="2462" s="3" customFormat="1" ht="13.5" customHeight="1" x14ac:dyDescent="0.2"/>
    <row r="2463" s="3" customFormat="1" ht="13.5" customHeight="1" x14ac:dyDescent="0.2"/>
    <row r="2464" s="3" customFormat="1" ht="13.5" customHeight="1" x14ac:dyDescent="0.2"/>
    <row r="2465" s="3" customFormat="1" ht="13.5" customHeight="1" x14ac:dyDescent="0.2"/>
    <row r="2466" s="3" customFormat="1" ht="13.5" customHeight="1" x14ac:dyDescent="0.2"/>
    <row r="2467" s="3" customFormat="1" ht="13.5" customHeight="1" x14ac:dyDescent="0.2"/>
    <row r="2468" s="3" customFormat="1" ht="13.5" customHeight="1" x14ac:dyDescent="0.2"/>
    <row r="2469" s="3" customFormat="1" ht="13.5" customHeight="1" x14ac:dyDescent="0.2"/>
    <row r="2470" s="3" customFormat="1" ht="13.5" customHeight="1" x14ac:dyDescent="0.2"/>
    <row r="2471" s="3" customFormat="1" ht="13.5" customHeight="1" x14ac:dyDescent="0.2"/>
    <row r="2472" s="3" customFormat="1" ht="13.5" customHeight="1" x14ac:dyDescent="0.2"/>
    <row r="2473" s="3" customFormat="1" ht="13.5" customHeight="1" x14ac:dyDescent="0.2"/>
    <row r="2474" s="3" customFormat="1" ht="13.5" customHeight="1" x14ac:dyDescent="0.2"/>
    <row r="2475" s="3" customFormat="1" ht="13.5" customHeight="1" x14ac:dyDescent="0.2"/>
    <row r="2476" s="3" customFormat="1" ht="13.5" customHeight="1" x14ac:dyDescent="0.2"/>
    <row r="2477" s="3" customFormat="1" ht="13.5" customHeight="1" x14ac:dyDescent="0.2"/>
    <row r="2478" s="3" customFormat="1" ht="13.5" customHeight="1" x14ac:dyDescent="0.2"/>
    <row r="2479" s="3" customFormat="1" ht="13.5" customHeight="1" x14ac:dyDescent="0.2"/>
    <row r="2480" s="3" customFormat="1" ht="13.5" customHeight="1" x14ac:dyDescent="0.2"/>
    <row r="2481" s="3" customFormat="1" ht="13.5" customHeight="1" x14ac:dyDescent="0.2"/>
    <row r="2482" s="3" customFormat="1" ht="13.5" customHeight="1" x14ac:dyDescent="0.2"/>
    <row r="2483" s="3" customFormat="1" ht="13.5" customHeight="1" x14ac:dyDescent="0.2"/>
    <row r="2484" s="3" customFormat="1" ht="13.5" customHeight="1" x14ac:dyDescent="0.2"/>
    <row r="2485" s="3" customFormat="1" ht="13.5" customHeight="1" x14ac:dyDescent="0.2"/>
    <row r="2486" s="3" customFormat="1" ht="13.5" customHeight="1" x14ac:dyDescent="0.2"/>
    <row r="2487" s="3" customFormat="1" ht="13.5" customHeight="1" x14ac:dyDescent="0.2"/>
    <row r="2488" s="3" customFormat="1" ht="13.5" customHeight="1" x14ac:dyDescent="0.2"/>
    <row r="2489" s="3" customFormat="1" ht="13.5" customHeight="1" x14ac:dyDescent="0.2"/>
    <row r="2490" s="3" customFormat="1" ht="13.5" customHeight="1" x14ac:dyDescent="0.2"/>
    <row r="2491" s="3" customFormat="1" ht="13.5" customHeight="1" x14ac:dyDescent="0.2"/>
    <row r="2492" s="3" customFormat="1" ht="13.5" customHeight="1" x14ac:dyDescent="0.2"/>
    <row r="2493" s="3" customFormat="1" ht="13.5" customHeight="1" x14ac:dyDescent="0.2"/>
    <row r="2494" s="3" customFormat="1" ht="13.5" customHeight="1" x14ac:dyDescent="0.2"/>
    <row r="2495" s="3" customFormat="1" ht="13.5" customHeight="1" x14ac:dyDescent="0.2"/>
    <row r="2496" s="3" customFormat="1" ht="13.5" customHeight="1" x14ac:dyDescent="0.2"/>
    <row r="2497" s="3" customFormat="1" ht="13.5" customHeight="1" x14ac:dyDescent="0.2"/>
    <row r="2498" s="3" customFormat="1" ht="13.5" customHeight="1" x14ac:dyDescent="0.2"/>
    <row r="2499" s="3" customFormat="1" ht="13.5" customHeight="1" x14ac:dyDescent="0.2"/>
    <row r="2500" s="3" customFormat="1" ht="13.5" customHeight="1" x14ac:dyDescent="0.2"/>
    <row r="2501" s="3" customFormat="1" ht="13.5" customHeight="1" x14ac:dyDescent="0.2"/>
    <row r="2502" s="3" customFormat="1" ht="13.5" customHeight="1" x14ac:dyDescent="0.2"/>
    <row r="2503" s="3" customFormat="1" ht="13.5" customHeight="1" x14ac:dyDescent="0.2"/>
    <row r="2504" s="3" customFormat="1" ht="13.5" customHeight="1" x14ac:dyDescent="0.2"/>
    <row r="2505" s="3" customFormat="1" ht="13.5" customHeight="1" x14ac:dyDescent="0.2"/>
    <row r="2506" s="3" customFormat="1" ht="13.5" customHeight="1" x14ac:dyDescent="0.2"/>
    <row r="2507" s="3" customFormat="1" ht="13.5" customHeight="1" x14ac:dyDescent="0.2"/>
    <row r="2508" s="3" customFormat="1" ht="13.5" customHeight="1" x14ac:dyDescent="0.2"/>
    <row r="2509" s="3" customFormat="1" ht="13.5" customHeight="1" x14ac:dyDescent="0.2"/>
    <row r="2510" s="3" customFormat="1" ht="13.5" customHeight="1" x14ac:dyDescent="0.2"/>
    <row r="2511" s="3" customFormat="1" ht="13.5" customHeight="1" x14ac:dyDescent="0.2"/>
    <row r="2512" s="3" customFormat="1" ht="13.5" customHeight="1" x14ac:dyDescent="0.2"/>
    <row r="2513" s="3" customFormat="1" ht="13.5" customHeight="1" x14ac:dyDescent="0.2"/>
    <row r="2514" s="3" customFormat="1" ht="13.5" customHeight="1" x14ac:dyDescent="0.2"/>
    <row r="2515" s="3" customFormat="1" ht="13.5" customHeight="1" x14ac:dyDescent="0.2"/>
    <row r="2516" s="3" customFormat="1" ht="13.5" customHeight="1" x14ac:dyDescent="0.2"/>
    <row r="2517" s="3" customFormat="1" ht="13.5" customHeight="1" x14ac:dyDescent="0.2"/>
    <row r="2518" s="3" customFormat="1" ht="13.5" customHeight="1" x14ac:dyDescent="0.2"/>
    <row r="2519" s="3" customFormat="1" ht="13.5" customHeight="1" x14ac:dyDescent="0.2"/>
    <row r="2520" s="3" customFormat="1" ht="13.5" customHeight="1" x14ac:dyDescent="0.2"/>
    <row r="2521" s="3" customFormat="1" ht="13.5" customHeight="1" x14ac:dyDescent="0.2"/>
    <row r="2522" s="3" customFormat="1" ht="13.5" customHeight="1" x14ac:dyDescent="0.2"/>
    <row r="2523" s="3" customFormat="1" ht="13.5" customHeight="1" x14ac:dyDescent="0.2"/>
    <row r="2524" s="3" customFormat="1" ht="13.5" customHeight="1" x14ac:dyDescent="0.2"/>
    <row r="2525" s="3" customFormat="1" ht="13.5" customHeight="1" x14ac:dyDescent="0.2"/>
    <row r="2526" s="3" customFormat="1" ht="13.5" customHeight="1" x14ac:dyDescent="0.2"/>
    <row r="2527" s="3" customFormat="1" ht="13.5" customHeight="1" x14ac:dyDescent="0.2"/>
    <row r="2528" s="3" customFormat="1" ht="13.5" customHeight="1" x14ac:dyDescent="0.2"/>
    <row r="2529" s="3" customFormat="1" ht="13.5" customHeight="1" x14ac:dyDescent="0.2"/>
    <row r="2530" s="3" customFormat="1" ht="13.5" customHeight="1" x14ac:dyDescent="0.2"/>
    <row r="2531" s="3" customFormat="1" ht="13.5" customHeight="1" x14ac:dyDescent="0.2"/>
    <row r="2532" s="3" customFormat="1" ht="13.5" customHeight="1" x14ac:dyDescent="0.2"/>
    <row r="2533" s="3" customFormat="1" ht="13.5" customHeight="1" x14ac:dyDescent="0.2"/>
    <row r="2534" s="3" customFormat="1" ht="13.5" customHeight="1" x14ac:dyDescent="0.2"/>
    <row r="2535" s="3" customFormat="1" ht="13.5" customHeight="1" x14ac:dyDescent="0.2"/>
    <row r="2536" s="3" customFormat="1" ht="13.5" customHeight="1" x14ac:dyDescent="0.2"/>
    <row r="2537" s="3" customFormat="1" ht="13.5" customHeight="1" x14ac:dyDescent="0.2"/>
    <row r="2538" s="3" customFormat="1" ht="13.5" customHeight="1" x14ac:dyDescent="0.2"/>
    <row r="2539" s="3" customFormat="1" ht="13.5" customHeight="1" x14ac:dyDescent="0.2"/>
    <row r="2540" s="3" customFormat="1" ht="13.5" customHeight="1" x14ac:dyDescent="0.2"/>
    <row r="2541" s="3" customFormat="1" ht="13.5" customHeight="1" x14ac:dyDescent="0.2"/>
    <row r="2542" s="3" customFormat="1" ht="13.5" customHeight="1" x14ac:dyDescent="0.2"/>
    <row r="2543" s="3" customFormat="1" ht="13.5" customHeight="1" x14ac:dyDescent="0.2"/>
    <row r="2544" s="3" customFormat="1" ht="13.5" customHeight="1" x14ac:dyDescent="0.2"/>
    <row r="2545" s="3" customFormat="1" ht="13.5" customHeight="1" x14ac:dyDescent="0.2"/>
    <row r="2546" s="3" customFormat="1" ht="13.5" customHeight="1" x14ac:dyDescent="0.2"/>
    <row r="2547" s="3" customFormat="1" ht="13.5" customHeight="1" x14ac:dyDescent="0.2"/>
    <row r="2548" s="3" customFormat="1" ht="13.5" customHeight="1" x14ac:dyDescent="0.2"/>
    <row r="2549" s="3" customFormat="1" ht="13.5" customHeight="1" x14ac:dyDescent="0.2"/>
    <row r="2550" s="3" customFormat="1" ht="13.5" customHeight="1" x14ac:dyDescent="0.2"/>
    <row r="2551" s="3" customFormat="1" ht="13.5" customHeight="1" x14ac:dyDescent="0.2"/>
    <row r="2552" s="3" customFormat="1" ht="13.5" customHeight="1" x14ac:dyDescent="0.2"/>
    <row r="2553" s="3" customFormat="1" ht="13.5" customHeight="1" x14ac:dyDescent="0.2"/>
    <row r="2554" s="3" customFormat="1" ht="13.5" customHeight="1" x14ac:dyDescent="0.2"/>
    <row r="2555" s="3" customFormat="1" ht="13.5" customHeight="1" x14ac:dyDescent="0.2"/>
    <row r="2556" s="3" customFormat="1" ht="13.5" customHeight="1" x14ac:dyDescent="0.2"/>
    <row r="2557" s="3" customFormat="1" ht="13.5" customHeight="1" x14ac:dyDescent="0.2"/>
    <row r="2558" s="3" customFormat="1" ht="13.5" customHeight="1" x14ac:dyDescent="0.2"/>
    <row r="2559" s="3" customFormat="1" ht="13.5" customHeight="1" x14ac:dyDescent="0.2"/>
    <row r="2560" s="3" customFormat="1" ht="13.5" customHeight="1" x14ac:dyDescent="0.2"/>
    <row r="2561" s="3" customFormat="1" ht="13.5" customHeight="1" x14ac:dyDescent="0.2"/>
    <row r="2562" s="3" customFormat="1" ht="13.5" customHeight="1" x14ac:dyDescent="0.2"/>
    <row r="2563" s="3" customFormat="1" ht="13.5" customHeight="1" x14ac:dyDescent="0.2"/>
    <row r="2564" s="3" customFormat="1" ht="13.5" customHeight="1" x14ac:dyDescent="0.2"/>
    <row r="2565" s="3" customFormat="1" ht="13.5" customHeight="1" x14ac:dyDescent="0.2"/>
    <row r="2566" s="3" customFormat="1" ht="13.5" customHeight="1" x14ac:dyDescent="0.2"/>
    <row r="2567" s="3" customFormat="1" ht="13.5" customHeight="1" x14ac:dyDescent="0.2"/>
    <row r="2568" s="3" customFormat="1" ht="13.5" customHeight="1" x14ac:dyDescent="0.2"/>
    <row r="2569" s="3" customFormat="1" ht="13.5" customHeight="1" x14ac:dyDescent="0.2"/>
    <row r="2570" s="3" customFormat="1" ht="13.5" customHeight="1" x14ac:dyDescent="0.2"/>
    <row r="2571" s="3" customFormat="1" ht="13.5" customHeight="1" x14ac:dyDescent="0.2"/>
    <row r="2572" s="3" customFormat="1" ht="13.5" customHeight="1" x14ac:dyDescent="0.2"/>
    <row r="2573" s="3" customFormat="1" ht="13.5" customHeight="1" x14ac:dyDescent="0.2"/>
    <row r="2574" s="3" customFormat="1" ht="13.5" customHeight="1" x14ac:dyDescent="0.2"/>
    <row r="2575" s="3" customFormat="1" ht="13.5" customHeight="1" x14ac:dyDescent="0.2"/>
    <row r="2576" s="3" customFormat="1" ht="13.5" customHeight="1" x14ac:dyDescent="0.2"/>
    <row r="2577" s="3" customFormat="1" ht="13.5" customHeight="1" x14ac:dyDescent="0.2"/>
    <row r="2578" s="3" customFormat="1" ht="13.5" customHeight="1" x14ac:dyDescent="0.2"/>
    <row r="2579" s="3" customFormat="1" ht="13.5" customHeight="1" x14ac:dyDescent="0.2"/>
    <row r="2580" s="3" customFormat="1" ht="13.5" customHeight="1" x14ac:dyDescent="0.2"/>
    <row r="2581" s="3" customFormat="1" ht="13.5" customHeight="1" x14ac:dyDescent="0.2"/>
    <row r="2582" s="3" customFormat="1" ht="13.5" customHeight="1" x14ac:dyDescent="0.2"/>
    <row r="2583" s="3" customFormat="1" ht="13.5" customHeight="1" x14ac:dyDescent="0.2"/>
    <row r="2584" s="3" customFormat="1" ht="13.5" customHeight="1" x14ac:dyDescent="0.2"/>
    <row r="2585" s="3" customFormat="1" ht="13.5" customHeight="1" x14ac:dyDescent="0.2"/>
    <row r="2586" s="3" customFormat="1" ht="13.5" customHeight="1" x14ac:dyDescent="0.2"/>
    <row r="2587" s="3" customFormat="1" ht="13.5" customHeight="1" x14ac:dyDescent="0.2"/>
    <row r="2588" s="3" customFormat="1" ht="13.5" customHeight="1" x14ac:dyDescent="0.2"/>
    <row r="2589" s="3" customFormat="1" ht="13.5" customHeight="1" x14ac:dyDescent="0.2"/>
    <row r="2590" s="3" customFormat="1" ht="13.5" customHeight="1" x14ac:dyDescent="0.2"/>
    <row r="2591" s="3" customFormat="1" ht="13.5" customHeight="1" x14ac:dyDescent="0.2"/>
    <row r="2592" s="3" customFormat="1" ht="13.5" customHeight="1" x14ac:dyDescent="0.2"/>
    <row r="2593" s="3" customFormat="1" ht="13.5" customHeight="1" x14ac:dyDescent="0.2"/>
    <row r="2594" s="3" customFormat="1" ht="13.5" customHeight="1" x14ac:dyDescent="0.2"/>
    <row r="2595" s="3" customFormat="1" ht="13.5" customHeight="1" x14ac:dyDescent="0.2"/>
    <row r="2596" s="3" customFormat="1" ht="13.5" customHeight="1" x14ac:dyDescent="0.2"/>
    <row r="2597" s="3" customFormat="1" ht="13.5" customHeight="1" x14ac:dyDescent="0.2"/>
    <row r="2598" s="3" customFormat="1" ht="13.5" customHeight="1" x14ac:dyDescent="0.2"/>
    <row r="2599" s="3" customFormat="1" ht="13.5" customHeight="1" x14ac:dyDescent="0.2"/>
    <row r="2600" s="3" customFormat="1" ht="13.5" customHeight="1" x14ac:dyDescent="0.2"/>
    <row r="2601" s="3" customFormat="1" ht="13.5" customHeight="1" x14ac:dyDescent="0.2"/>
    <row r="2602" s="3" customFormat="1" ht="13.5" customHeight="1" x14ac:dyDescent="0.2"/>
    <row r="2603" s="3" customFormat="1" ht="13.5" customHeight="1" x14ac:dyDescent="0.2"/>
    <row r="2604" s="3" customFormat="1" ht="13.5" customHeight="1" x14ac:dyDescent="0.2"/>
    <row r="2605" s="3" customFormat="1" ht="13.5" customHeight="1" x14ac:dyDescent="0.2"/>
    <row r="2606" s="3" customFormat="1" ht="13.5" customHeight="1" x14ac:dyDescent="0.2"/>
    <row r="2607" s="3" customFormat="1" ht="13.5" customHeight="1" x14ac:dyDescent="0.2"/>
    <row r="2608" s="3" customFormat="1" ht="13.5" customHeight="1" x14ac:dyDescent="0.2"/>
    <row r="2609" s="3" customFormat="1" ht="13.5" customHeight="1" x14ac:dyDescent="0.2"/>
    <row r="2610" s="3" customFormat="1" ht="13.5" customHeight="1" x14ac:dyDescent="0.2"/>
    <row r="2611" s="3" customFormat="1" ht="13.5" customHeight="1" x14ac:dyDescent="0.2"/>
    <row r="2612" s="3" customFormat="1" ht="13.5" customHeight="1" x14ac:dyDescent="0.2"/>
    <row r="2613" s="3" customFormat="1" ht="13.5" customHeight="1" x14ac:dyDescent="0.2"/>
    <row r="2614" s="3" customFormat="1" ht="13.5" customHeight="1" x14ac:dyDescent="0.2"/>
    <row r="2615" s="3" customFormat="1" ht="13.5" customHeight="1" x14ac:dyDescent="0.2"/>
    <row r="2616" s="3" customFormat="1" ht="13.5" customHeight="1" x14ac:dyDescent="0.2"/>
    <row r="2617" s="3" customFormat="1" ht="13.5" customHeight="1" x14ac:dyDescent="0.2"/>
    <row r="2618" s="3" customFormat="1" ht="13.5" customHeight="1" x14ac:dyDescent="0.2"/>
    <row r="2619" s="3" customFormat="1" ht="13.5" customHeight="1" x14ac:dyDescent="0.2"/>
    <row r="2620" s="3" customFormat="1" ht="13.5" customHeight="1" x14ac:dyDescent="0.2"/>
    <row r="2621" s="3" customFormat="1" ht="13.5" customHeight="1" x14ac:dyDescent="0.2"/>
    <row r="2622" s="3" customFormat="1" ht="13.5" customHeight="1" x14ac:dyDescent="0.2"/>
    <row r="2623" s="3" customFormat="1" ht="13.5" customHeight="1" x14ac:dyDescent="0.2"/>
    <row r="2624" s="3" customFormat="1" ht="13.5" customHeight="1" x14ac:dyDescent="0.2"/>
    <row r="2625" s="3" customFormat="1" ht="13.5" customHeight="1" x14ac:dyDescent="0.2"/>
    <row r="2626" s="3" customFormat="1" ht="13.5" customHeight="1" x14ac:dyDescent="0.2"/>
    <row r="2627" s="3" customFormat="1" ht="13.5" customHeight="1" x14ac:dyDescent="0.2"/>
    <row r="2628" s="3" customFormat="1" ht="13.5" customHeight="1" x14ac:dyDescent="0.2"/>
    <row r="2629" s="3" customFormat="1" ht="13.5" customHeight="1" x14ac:dyDescent="0.2"/>
    <row r="2630" s="3" customFormat="1" ht="13.5" customHeight="1" x14ac:dyDescent="0.2"/>
    <row r="2631" s="3" customFormat="1" ht="13.5" customHeight="1" x14ac:dyDescent="0.2"/>
    <row r="2632" s="3" customFormat="1" ht="13.5" customHeight="1" x14ac:dyDescent="0.2"/>
    <row r="2633" s="3" customFormat="1" ht="13.5" customHeight="1" x14ac:dyDescent="0.2"/>
    <row r="2634" s="3" customFormat="1" ht="13.5" customHeight="1" x14ac:dyDescent="0.2"/>
    <row r="2635" s="3" customFormat="1" ht="13.5" customHeight="1" x14ac:dyDescent="0.2"/>
    <row r="2636" s="3" customFormat="1" ht="13.5" customHeight="1" x14ac:dyDescent="0.2"/>
    <row r="2637" s="3" customFormat="1" ht="13.5" customHeight="1" x14ac:dyDescent="0.2"/>
    <row r="2638" s="3" customFormat="1" ht="13.5" customHeight="1" x14ac:dyDescent="0.2"/>
    <row r="2639" s="3" customFormat="1" ht="13.5" customHeight="1" x14ac:dyDescent="0.2"/>
    <row r="2640" s="3" customFormat="1" ht="13.5" customHeight="1" x14ac:dyDescent="0.2"/>
    <row r="2641" s="3" customFormat="1" ht="13.5" customHeight="1" x14ac:dyDescent="0.2"/>
    <row r="2642" s="3" customFormat="1" ht="13.5" customHeight="1" x14ac:dyDescent="0.2"/>
    <row r="2643" s="3" customFormat="1" ht="13.5" customHeight="1" x14ac:dyDescent="0.2"/>
    <row r="2644" s="3" customFormat="1" ht="13.5" customHeight="1" x14ac:dyDescent="0.2"/>
    <row r="2645" s="3" customFormat="1" ht="13.5" customHeight="1" x14ac:dyDescent="0.2"/>
    <row r="2646" s="3" customFormat="1" ht="13.5" customHeight="1" x14ac:dyDescent="0.2"/>
    <row r="2647" s="3" customFormat="1" ht="13.5" customHeight="1" x14ac:dyDescent="0.2"/>
    <row r="2648" s="3" customFormat="1" ht="13.5" customHeight="1" x14ac:dyDescent="0.2"/>
    <row r="2649" s="3" customFormat="1" ht="13.5" customHeight="1" x14ac:dyDescent="0.2"/>
    <row r="2650" s="3" customFormat="1" ht="13.5" customHeight="1" x14ac:dyDescent="0.2"/>
    <row r="2651" s="3" customFormat="1" ht="13.5" customHeight="1" x14ac:dyDescent="0.2"/>
    <row r="2652" s="3" customFormat="1" ht="13.5" customHeight="1" x14ac:dyDescent="0.2"/>
    <row r="2653" s="3" customFormat="1" ht="13.5" customHeight="1" x14ac:dyDescent="0.2"/>
    <row r="2654" s="3" customFormat="1" ht="13.5" customHeight="1" x14ac:dyDescent="0.2"/>
    <row r="2655" s="3" customFormat="1" ht="13.5" customHeight="1" x14ac:dyDescent="0.2"/>
    <row r="2656" s="3" customFormat="1" ht="13.5" customHeight="1" x14ac:dyDescent="0.2"/>
    <row r="2657" s="3" customFormat="1" ht="13.5" customHeight="1" x14ac:dyDescent="0.2"/>
    <row r="2658" s="3" customFormat="1" ht="13.5" customHeight="1" x14ac:dyDescent="0.2"/>
    <row r="2659" s="3" customFormat="1" ht="13.5" customHeight="1" x14ac:dyDescent="0.2"/>
    <row r="2660" s="3" customFormat="1" ht="13.5" customHeight="1" x14ac:dyDescent="0.2"/>
    <row r="2661" s="3" customFormat="1" ht="13.5" customHeight="1" x14ac:dyDescent="0.2"/>
    <row r="2662" s="3" customFormat="1" ht="13.5" customHeight="1" x14ac:dyDescent="0.2"/>
    <row r="2663" s="3" customFormat="1" ht="13.5" customHeight="1" x14ac:dyDescent="0.2"/>
    <row r="2664" s="3" customFormat="1" ht="13.5" customHeight="1" x14ac:dyDescent="0.2"/>
    <row r="2665" s="3" customFormat="1" ht="13.5" customHeight="1" x14ac:dyDescent="0.2"/>
    <row r="2666" s="3" customFormat="1" ht="13.5" customHeight="1" x14ac:dyDescent="0.2"/>
    <row r="2667" s="3" customFormat="1" ht="13.5" customHeight="1" x14ac:dyDescent="0.2"/>
    <row r="2668" s="3" customFormat="1" ht="13.5" customHeight="1" x14ac:dyDescent="0.2"/>
    <row r="2669" s="3" customFormat="1" ht="13.5" customHeight="1" x14ac:dyDescent="0.2"/>
    <row r="2670" s="3" customFormat="1" ht="13.5" customHeight="1" x14ac:dyDescent="0.2"/>
    <row r="2671" s="3" customFormat="1" ht="13.5" customHeight="1" x14ac:dyDescent="0.2"/>
    <row r="2672" s="3" customFormat="1" ht="13.5" customHeight="1" x14ac:dyDescent="0.2"/>
    <row r="2673" s="3" customFormat="1" ht="13.5" customHeight="1" x14ac:dyDescent="0.2"/>
    <row r="2674" s="3" customFormat="1" ht="13.5" customHeight="1" x14ac:dyDescent="0.2"/>
    <row r="2675" s="3" customFormat="1" ht="13.5" customHeight="1" x14ac:dyDescent="0.2"/>
    <row r="2676" s="3" customFormat="1" ht="13.5" customHeight="1" x14ac:dyDescent="0.2"/>
    <row r="2677" s="3" customFormat="1" ht="13.5" customHeight="1" x14ac:dyDescent="0.2"/>
    <row r="2678" s="3" customFormat="1" ht="13.5" customHeight="1" x14ac:dyDescent="0.2"/>
    <row r="2679" s="3" customFormat="1" ht="13.5" customHeight="1" x14ac:dyDescent="0.2"/>
    <row r="2680" s="3" customFormat="1" ht="13.5" customHeight="1" x14ac:dyDescent="0.2"/>
    <row r="2681" s="3" customFormat="1" ht="13.5" customHeight="1" x14ac:dyDescent="0.2"/>
    <row r="2682" s="3" customFormat="1" ht="13.5" customHeight="1" x14ac:dyDescent="0.2"/>
    <row r="2683" s="3" customFormat="1" ht="13.5" customHeight="1" x14ac:dyDescent="0.2"/>
    <row r="2684" s="3" customFormat="1" ht="13.5" customHeight="1" x14ac:dyDescent="0.2"/>
    <row r="2685" s="3" customFormat="1" ht="13.5" customHeight="1" x14ac:dyDescent="0.2"/>
    <row r="2686" s="3" customFormat="1" ht="13.5" customHeight="1" x14ac:dyDescent="0.2"/>
    <row r="2687" s="3" customFormat="1" ht="13.5" customHeight="1" x14ac:dyDescent="0.2"/>
    <row r="2688" s="3" customFormat="1" ht="13.5" customHeight="1" x14ac:dyDescent="0.2"/>
    <row r="2689" s="3" customFormat="1" ht="13.5" customHeight="1" x14ac:dyDescent="0.2"/>
    <row r="2690" s="3" customFormat="1" ht="13.5" customHeight="1" x14ac:dyDescent="0.2"/>
    <row r="2691" s="3" customFormat="1" ht="13.5" customHeight="1" x14ac:dyDescent="0.2"/>
    <row r="2692" s="3" customFormat="1" ht="13.5" customHeight="1" x14ac:dyDescent="0.2"/>
    <row r="2693" s="3" customFormat="1" ht="13.5" customHeight="1" x14ac:dyDescent="0.2"/>
    <row r="2694" s="3" customFormat="1" ht="13.5" customHeight="1" x14ac:dyDescent="0.2"/>
    <row r="2695" s="3" customFormat="1" ht="13.5" customHeight="1" x14ac:dyDescent="0.2"/>
    <row r="2696" s="3" customFormat="1" ht="13.5" customHeight="1" x14ac:dyDescent="0.2"/>
    <row r="2697" s="3" customFormat="1" ht="13.5" customHeight="1" x14ac:dyDescent="0.2"/>
    <row r="2698" s="3" customFormat="1" ht="13.5" customHeight="1" x14ac:dyDescent="0.2"/>
    <row r="2699" s="3" customFormat="1" ht="13.5" customHeight="1" x14ac:dyDescent="0.2"/>
    <row r="2700" s="3" customFormat="1" ht="13.5" customHeight="1" x14ac:dyDescent="0.2"/>
    <row r="2701" s="3" customFormat="1" ht="13.5" customHeight="1" x14ac:dyDescent="0.2"/>
    <row r="2702" s="3" customFormat="1" ht="13.5" customHeight="1" x14ac:dyDescent="0.2"/>
    <row r="2703" s="3" customFormat="1" ht="13.5" customHeight="1" x14ac:dyDescent="0.2"/>
    <row r="2704" s="3" customFormat="1" ht="13.5" customHeight="1" x14ac:dyDescent="0.2"/>
    <row r="2705" s="3" customFormat="1" ht="13.5" customHeight="1" x14ac:dyDescent="0.2"/>
    <row r="2706" s="3" customFormat="1" ht="13.5" customHeight="1" x14ac:dyDescent="0.2"/>
    <row r="2707" s="3" customFormat="1" ht="13.5" customHeight="1" x14ac:dyDescent="0.2"/>
    <row r="2708" s="3" customFormat="1" ht="13.5" customHeight="1" x14ac:dyDescent="0.2"/>
    <row r="2709" s="3" customFormat="1" ht="13.5" customHeight="1" x14ac:dyDescent="0.2"/>
    <row r="2710" s="3" customFormat="1" ht="13.5" customHeight="1" x14ac:dyDescent="0.2"/>
    <row r="2711" s="3" customFormat="1" ht="13.5" customHeight="1" x14ac:dyDescent="0.2"/>
    <row r="2712" s="3" customFormat="1" ht="13.5" customHeight="1" x14ac:dyDescent="0.2"/>
    <row r="2713" s="3" customFormat="1" ht="13.5" customHeight="1" x14ac:dyDescent="0.2"/>
    <row r="2714" s="3" customFormat="1" ht="13.5" customHeight="1" x14ac:dyDescent="0.2"/>
    <row r="2715" s="3" customFormat="1" ht="13.5" customHeight="1" x14ac:dyDescent="0.2"/>
    <row r="2716" s="3" customFormat="1" ht="13.5" customHeight="1" x14ac:dyDescent="0.2"/>
    <row r="2717" s="3" customFormat="1" ht="13.5" customHeight="1" x14ac:dyDescent="0.2"/>
    <row r="2718" s="3" customFormat="1" ht="13.5" customHeight="1" x14ac:dyDescent="0.2"/>
    <row r="2719" s="3" customFormat="1" ht="13.5" customHeight="1" x14ac:dyDescent="0.2"/>
    <row r="2720" s="3" customFormat="1" ht="13.5" customHeight="1" x14ac:dyDescent="0.2"/>
    <row r="2721" s="3" customFormat="1" ht="13.5" customHeight="1" x14ac:dyDescent="0.2"/>
    <row r="2722" s="3" customFormat="1" ht="13.5" customHeight="1" x14ac:dyDescent="0.2"/>
    <row r="2723" s="3" customFormat="1" ht="13.5" customHeight="1" x14ac:dyDescent="0.2"/>
    <row r="2724" s="3" customFormat="1" ht="13.5" customHeight="1" x14ac:dyDescent="0.2"/>
    <row r="2725" s="3" customFormat="1" ht="13.5" customHeight="1" x14ac:dyDescent="0.2"/>
    <row r="2726" s="3" customFormat="1" ht="13.5" customHeight="1" x14ac:dyDescent="0.2"/>
    <row r="2727" s="3" customFormat="1" ht="13.5" customHeight="1" x14ac:dyDescent="0.2"/>
    <row r="2728" s="3" customFormat="1" ht="13.5" customHeight="1" x14ac:dyDescent="0.2"/>
    <row r="2729" s="3" customFormat="1" ht="13.5" customHeight="1" x14ac:dyDescent="0.2"/>
    <row r="2730" s="3" customFormat="1" ht="13.5" customHeight="1" x14ac:dyDescent="0.2"/>
    <row r="2731" s="3" customFormat="1" ht="13.5" customHeight="1" x14ac:dyDescent="0.2"/>
    <row r="2732" s="3" customFormat="1" ht="13.5" customHeight="1" x14ac:dyDescent="0.2"/>
    <row r="2733" s="3" customFormat="1" ht="13.5" customHeight="1" x14ac:dyDescent="0.2"/>
    <row r="2734" s="3" customFormat="1" ht="13.5" customHeight="1" x14ac:dyDescent="0.2"/>
    <row r="2735" s="3" customFormat="1" ht="13.5" customHeight="1" x14ac:dyDescent="0.2"/>
    <row r="2736" s="3" customFormat="1" ht="13.5" customHeight="1" x14ac:dyDescent="0.2"/>
    <row r="2737" s="3" customFormat="1" ht="13.5" customHeight="1" x14ac:dyDescent="0.2"/>
    <row r="2738" s="3" customFormat="1" ht="13.5" customHeight="1" x14ac:dyDescent="0.2"/>
    <row r="2739" s="3" customFormat="1" ht="13.5" customHeight="1" x14ac:dyDescent="0.2"/>
    <row r="2740" s="3" customFormat="1" ht="13.5" customHeight="1" x14ac:dyDescent="0.2"/>
    <row r="2741" s="3" customFormat="1" ht="13.5" customHeight="1" x14ac:dyDescent="0.2"/>
    <row r="2742" s="3" customFormat="1" ht="13.5" customHeight="1" x14ac:dyDescent="0.2"/>
    <row r="2743" s="3" customFormat="1" ht="13.5" customHeight="1" x14ac:dyDescent="0.2"/>
    <row r="2744" s="3" customFormat="1" ht="13.5" customHeight="1" x14ac:dyDescent="0.2"/>
    <row r="2745" s="3" customFormat="1" ht="13.5" customHeight="1" x14ac:dyDescent="0.2"/>
    <row r="2746" s="3" customFormat="1" ht="13.5" customHeight="1" x14ac:dyDescent="0.2"/>
    <row r="2747" s="3" customFormat="1" ht="13.5" customHeight="1" x14ac:dyDescent="0.2"/>
    <row r="2748" s="3" customFormat="1" ht="13.5" customHeight="1" x14ac:dyDescent="0.2"/>
    <row r="2749" s="3" customFormat="1" ht="13.5" customHeight="1" x14ac:dyDescent="0.2"/>
    <row r="2750" s="3" customFormat="1" ht="13.5" customHeight="1" x14ac:dyDescent="0.2"/>
    <row r="2751" s="3" customFormat="1" ht="13.5" customHeight="1" x14ac:dyDescent="0.2"/>
    <row r="2752" s="3" customFormat="1" ht="13.5" customHeight="1" x14ac:dyDescent="0.2"/>
    <row r="2753" s="3" customFormat="1" ht="13.5" customHeight="1" x14ac:dyDescent="0.2"/>
    <row r="2754" s="3" customFormat="1" ht="13.5" customHeight="1" x14ac:dyDescent="0.2"/>
    <row r="2755" s="3" customFormat="1" ht="13.5" customHeight="1" x14ac:dyDescent="0.2"/>
    <row r="2756" s="3" customFormat="1" ht="13.5" customHeight="1" x14ac:dyDescent="0.2"/>
    <row r="2757" s="3" customFormat="1" ht="13.5" customHeight="1" x14ac:dyDescent="0.2"/>
    <row r="2758" s="3" customFormat="1" ht="13.5" customHeight="1" x14ac:dyDescent="0.2"/>
    <row r="2759" s="3" customFormat="1" ht="13.5" customHeight="1" x14ac:dyDescent="0.2"/>
    <row r="2760" s="3" customFormat="1" ht="13.5" customHeight="1" x14ac:dyDescent="0.2"/>
    <row r="2761" s="3" customFormat="1" ht="13.5" customHeight="1" x14ac:dyDescent="0.2"/>
    <row r="2762" s="3" customFormat="1" ht="13.5" customHeight="1" x14ac:dyDescent="0.2"/>
    <row r="2763" s="3" customFormat="1" ht="13.5" customHeight="1" x14ac:dyDescent="0.2"/>
    <row r="2764" s="3" customFormat="1" ht="13.5" customHeight="1" x14ac:dyDescent="0.2"/>
    <row r="2765" s="3" customFormat="1" ht="13.5" customHeight="1" x14ac:dyDescent="0.2"/>
    <row r="2766" s="3" customFormat="1" ht="13.5" customHeight="1" x14ac:dyDescent="0.2"/>
    <row r="2767" s="3" customFormat="1" ht="13.5" customHeight="1" x14ac:dyDescent="0.2"/>
    <row r="2768" s="3" customFormat="1" ht="13.5" customHeight="1" x14ac:dyDescent="0.2"/>
    <row r="2769" s="3" customFormat="1" ht="13.5" customHeight="1" x14ac:dyDescent="0.2"/>
    <row r="2770" s="3" customFormat="1" ht="13.5" customHeight="1" x14ac:dyDescent="0.2"/>
    <row r="2771" s="3" customFormat="1" ht="13.5" customHeight="1" x14ac:dyDescent="0.2"/>
    <row r="2772" s="3" customFormat="1" ht="13.5" customHeight="1" x14ac:dyDescent="0.2"/>
    <row r="2773" s="3" customFormat="1" ht="13.5" customHeight="1" x14ac:dyDescent="0.2"/>
    <row r="2774" s="3" customFormat="1" ht="13.5" customHeight="1" x14ac:dyDescent="0.2"/>
    <row r="2775" s="3" customFormat="1" ht="13.5" customHeight="1" x14ac:dyDescent="0.2"/>
    <row r="2776" s="3" customFormat="1" ht="13.5" customHeight="1" x14ac:dyDescent="0.2"/>
    <row r="2777" s="3" customFormat="1" ht="13.5" customHeight="1" x14ac:dyDescent="0.2"/>
    <row r="2778" s="3" customFormat="1" ht="13.5" customHeight="1" x14ac:dyDescent="0.2"/>
    <row r="2779" s="3" customFormat="1" ht="13.5" customHeight="1" x14ac:dyDescent="0.2"/>
    <row r="2780" s="3" customFormat="1" ht="13.5" customHeight="1" x14ac:dyDescent="0.2"/>
    <row r="2781" s="3" customFormat="1" ht="13.5" customHeight="1" x14ac:dyDescent="0.2"/>
    <row r="2782" s="3" customFormat="1" ht="13.5" customHeight="1" x14ac:dyDescent="0.2"/>
    <row r="2783" s="3" customFormat="1" ht="13.5" customHeight="1" x14ac:dyDescent="0.2"/>
    <row r="2784" s="3" customFormat="1" ht="13.5" customHeight="1" x14ac:dyDescent="0.2"/>
    <row r="2785" s="3" customFormat="1" ht="13.5" customHeight="1" x14ac:dyDescent="0.2"/>
    <row r="2786" s="3" customFormat="1" ht="13.5" customHeight="1" x14ac:dyDescent="0.2"/>
    <row r="2787" s="3" customFormat="1" ht="13.5" customHeight="1" x14ac:dyDescent="0.2"/>
    <row r="2788" s="3" customFormat="1" ht="13.5" customHeight="1" x14ac:dyDescent="0.2"/>
    <row r="2789" s="3" customFormat="1" ht="13.5" customHeight="1" x14ac:dyDescent="0.2"/>
    <row r="2790" s="3" customFormat="1" ht="13.5" customHeight="1" x14ac:dyDescent="0.2"/>
    <row r="2791" s="3" customFormat="1" ht="13.5" customHeight="1" x14ac:dyDescent="0.2"/>
    <row r="2792" s="3" customFormat="1" ht="13.5" customHeight="1" x14ac:dyDescent="0.2"/>
    <row r="2793" s="3" customFormat="1" ht="13.5" customHeight="1" x14ac:dyDescent="0.2"/>
    <row r="2794" s="3" customFormat="1" ht="13.5" customHeight="1" x14ac:dyDescent="0.2"/>
    <row r="2795" s="3" customFormat="1" ht="13.5" customHeight="1" x14ac:dyDescent="0.2"/>
    <row r="2796" s="3" customFormat="1" ht="13.5" customHeight="1" x14ac:dyDescent="0.2"/>
    <row r="2797" s="3" customFormat="1" ht="13.5" customHeight="1" x14ac:dyDescent="0.2"/>
    <row r="2798" s="3" customFormat="1" ht="13.5" customHeight="1" x14ac:dyDescent="0.2"/>
    <row r="2799" s="3" customFormat="1" ht="13.5" customHeight="1" x14ac:dyDescent="0.2"/>
    <row r="2800" s="3" customFormat="1" ht="13.5" customHeight="1" x14ac:dyDescent="0.2"/>
    <row r="2801" s="3" customFormat="1" ht="13.5" customHeight="1" x14ac:dyDescent="0.2"/>
    <row r="2802" s="3" customFormat="1" ht="13.5" customHeight="1" x14ac:dyDescent="0.2"/>
    <row r="2803" s="3" customFormat="1" ht="13.5" customHeight="1" x14ac:dyDescent="0.2"/>
    <row r="2804" s="3" customFormat="1" ht="13.5" customHeight="1" x14ac:dyDescent="0.2"/>
    <row r="2805" s="3" customFormat="1" ht="13.5" customHeight="1" x14ac:dyDescent="0.2"/>
    <row r="2806" s="3" customFormat="1" ht="13.5" customHeight="1" x14ac:dyDescent="0.2"/>
    <row r="2807" s="3" customFormat="1" ht="13.5" customHeight="1" x14ac:dyDescent="0.2"/>
    <row r="2808" s="3" customFormat="1" ht="13.5" customHeight="1" x14ac:dyDescent="0.2"/>
    <row r="2809" s="3" customFormat="1" ht="13.5" customHeight="1" x14ac:dyDescent="0.2"/>
    <row r="2810" s="3" customFormat="1" ht="13.5" customHeight="1" x14ac:dyDescent="0.2"/>
    <row r="2811" s="3" customFormat="1" ht="13.5" customHeight="1" x14ac:dyDescent="0.2"/>
    <row r="2812" s="3" customFormat="1" ht="13.5" customHeight="1" x14ac:dyDescent="0.2"/>
    <row r="2813" s="3" customFormat="1" ht="13.5" customHeight="1" x14ac:dyDescent="0.2"/>
    <row r="2814" s="3" customFormat="1" ht="13.5" customHeight="1" x14ac:dyDescent="0.2"/>
    <row r="2815" s="3" customFormat="1" ht="13.5" customHeight="1" x14ac:dyDescent="0.2"/>
    <row r="2816" s="3" customFormat="1" ht="13.5" customHeight="1" x14ac:dyDescent="0.2"/>
    <row r="2817" s="3" customFormat="1" ht="13.5" customHeight="1" x14ac:dyDescent="0.2"/>
    <row r="2818" s="3" customFormat="1" ht="13.5" customHeight="1" x14ac:dyDescent="0.2"/>
    <row r="2819" s="3" customFormat="1" ht="13.5" customHeight="1" x14ac:dyDescent="0.2"/>
    <row r="2820" s="3" customFormat="1" ht="13.5" customHeight="1" x14ac:dyDescent="0.2"/>
    <row r="2821" s="3" customFormat="1" ht="13.5" customHeight="1" x14ac:dyDescent="0.2"/>
    <row r="2822" s="3" customFormat="1" ht="13.5" customHeight="1" x14ac:dyDescent="0.2"/>
    <row r="2823" s="3" customFormat="1" ht="13.5" customHeight="1" x14ac:dyDescent="0.2"/>
    <row r="2824" s="3" customFormat="1" ht="13.5" customHeight="1" x14ac:dyDescent="0.2"/>
    <row r="2825" s="3" customFormat="1" ht="13.5" customHeight="1" x14ac:dyDescent="0.2"/>
    <row r="2826" s="3" customFormat="1" ht="13.5" customHeight="1" x14ac:dyDescent="0.2"/>
    <row r="2827" s="3" customFormat="1" ht="13.5" customHeight="1" x14ac:dyDescent="0.2"/>
    <row r="2828" s="3" customFormat="1" ht="13.5" customHeight="1" x14ac:dyDescent="0.2"/>
    <row r="2829" s="3" customFormat="1" ht="13.5" customHeight="1" x14ac:dyDescent="0.2"/>
    <row r="2830" s="3" customFormat="1" ht="13.5" customHeight="1" x14ac:dyDescent="0.2"/>
    <row r="2831" s="3" customFormat="1" ht="13.5" customHeight="1" x14ac:dyDescent="0.2"/>
    <row r="2832" s="3" customFormat="1" ht="13.5" customHeight="1" x14ac:dyDescent="0.2"/>
    <row r="2833" s="3" customFormat="1" ht="13.5" customHeight="1" x14ac:dyDescent="0.2"/>
    <row r="2834" s="3" customFormat="1" ht="13.5" customHeight="1" x14ac:dyDescent="0.2"/>
    <row r="2835" s="3" customFormat="1" ht="13.5" customHeight="1" x14ac:dyDescent="0.2"/>
    <row r="2836" s="3" customFormat="1" ht="13.5" customHeight="1" x14ac:dyDescent="0.2"/>
    <row r="2837" s="3" customFormat="1" ht="13.5" customHeight="1" x14ac:dyDescent="0.2"/>
    <row r="2838" s="3" customFormat="1" ht="13.5" customHeight="1" x14ac:dyDescent="0.2"/>
    <row r="2839" s="3" customFormat="1" ht="13.5" customHeight="1" x14ac:dyDescent="0.2"/>
    <row r="2840" s="3" customFormat="1" ht="13.5" customHeight="1" x14ac:dyDescent="0.2"/>
    <row r="2841" s="3" customFormat="1" ht="13.5" customHeight="1" x14ac:dyDescent="0.2"/>
    <row r="2842" s="3" customFormat="1" ht="13.5" customHeight="1" x14ac:dyDescent="0.2"/>
    <row r="2843" s="3" customFormat="1" ht="13.5" customHeight="1" x14ac:dyDescent="0.2"/>
    <row r="2844" s="3" customFormat="1" ht="13.5" customHeight="1" x14ac:dyDescent="0.2"/>
    <row r="2845" s="3" customFormat="1" ht="13.5" customHeight="1" x14ac:dyDescent="0.2"/>
    <row r="2846" s="3" customFormat="1" ht="13.5" customHeight="1" x14ac:dyDescent="0.2"/>
    <row r="2847" s="3" customFormat="1" ht="13.5" customHeight="1" x14ac:dyDescent="0.2"/>
    <row r="2848" s="3" customFormat="1" ht="13.5" customHeight="1" x14ac:dyDescent="0.2"/>
    <row r="2849" s="3" customFormat="1" ht="13.5" customHeight="1" x14ac:dyDescent="0.2"/>
    <row r="2850" s="3" customFormat="1" ht="13.5" customHeight="1" x14ac:dyDescent="0.2"/>
    <row r="2851" s="3" customFormat="1" ht="13.5" customHeight="1" x14ac:dyDescent="0.2"/>
    <row r="2852" s="3" customFormat="1" ht="13.5" customHeight="1" x14ac:dyDescent="0.2"/>
    <row r="2853" s="3" customFormat="1" ht="13.5" customHeight="1" x14ac:dyDescent="0.2"/>
    <row r="2854" s="3" customFormat="1" ht="13.5" customHeight="1" x14ac:dyDescent="0.2"/>
    <row r="2855" s="3" customFormat="1" ht="13.5" customHeight="1" x14ac:dyDescent="0.2"/>
    <row r="2856" s="3" customFormat="1" ht="13.5" customHeight="1" x14ac:dyDescent="0.2"/>
    <row r="2857" s="3" customFormat="1" ht="13.5" customHeight="1" x14ac:dyDescent="0.2"/>
    <row r="2858" s="3" customFormat="1" ht="13.5" customHeight="1" x14ac:dyDescent="0.2"/>
    <row r="2859" s="3" customFormat="1" ht="13.5" customHeight="1" x14ac:dyDescent="0.2"/>
    <row r="2860" s="3" customFormat="1" ht="13.5" customHeight="1" x14ac:dyDescent="0.2"/>
    <row r="2861" s="3" customFormat="1" ht="13.5" customHeight="1" x14ac:dyDescent="0.2"/>
    <row r="2862" s="3" customFormat="1" ht="13.5" customHeight="1" x14ac:dyDescent="0.2"/>
    <row r="2863" s="3" customFormat="1" ht="13.5" customHeight="1" x14ac:dyDescent="0.2"/>
    <row r="2864" s="3" customFormat="1" ht="13.5" customHeight="1" x14ac:dyDescent="0.2"/>
    <row r="2865" s="3" customFormat="1" ht="13.5" customHeight="1" x14ac:dyDescent="0.2"/>
    <row r="2866" s="3" customFormat="1" ht="13.5" customHeight="1" x14ac:dyDescent="0.2"/>
    <row r="2867" s="3" customFormat="1" ht="13.5" customHeight="1" x14ac:dyDescent="0.2"/>
    <row r="2868" s="3" customFormat="1" ht="13.5" customHeight="1" x14ac:dyDescent="0.2"/>
    <row r="2869" s="3" customFormat="1" ht="13.5" customHeight="1" x14ac:dyDescent="0.2"/>
    <row r="2870" s="3" customFormat="1" ht="13.5" customHeight="1" x14ac:dyDescent="0.2"/>
    <row r="2871" s="3" customFormat="1" ht="13.5" customHeight="1" x14ac:dyDescent="0.2"/>
    <row r="2872" s="3" customFormat="1" ht="13.5" customHeight="1" x14ac:dyDescent="0.2"/>
    <row r="2873" s="3" customFormat="1" ht="13.5" customHeight="1" x14ac:dyDescent="0.2"/>
    <row r="2874" s="3" customFormat="1" ht="13.5" customHeight="1" x14ac:dyDescent="0.2"/>
    <row r="2875" s="3" customFormat="1" ht="13.5" customHeight="1" x14ac:dyDescent="0.2"/>
    <row r="2876" s="3" customFormat="1" ht="13.5" customHeight="1" x14ac:dyDescent="0.2"/>
    <row r="2877" s="3" customFormat="1" ht="13.5" customHeight="1" x14ac:dyDescent="0.2"/>
    <row r="2878" s="3" customFormat="1" ht="13.5" customHeight="1" x14ac:dyDescent="0.2"/>
    <row r="2879" s="3" customFormat="1" ht="13.5" customHeight="1" x14ac:dyDescent="0.2"/>
    <row r="2880" s="3" customFormat="1" ht="13.5" customHeight="1" x14ac:dyDescent="0.2"/>
    <row r="2881" s="3" customFormat="1" ht="13.5" customHeight="1" x14ac:dyDescent="0.2"/>
    <row r="2882" s="3" customFormat="1" ht="13.5" customHeight="1" x14ac:dyDescent="0.2"/>
    <row r="2883" s="3" customFormat="1" ht="13.5" customHeight="1" x14ac:dyDescent="0.2"/>
    <row r="2884" s="3" customFormat="1" ht="13.5" customHeight="1" x14ac:dyDescent="0.2"/>
    <row r="2885" s="3" customFormat="1" ht="13.5" customHeight="1" x14ac:dyDescent="0.2"/>
    <row r="2886" s="3" customFormat="1" ht="13.5" customHeight="1" x14ac:dyDescent="0.2"/>
    <row r="2887" s="3" customFormat="1" ht="13.5" customHeight="1" x14ac:dyDescent="0.2"/>
    <row r="2888" s="3" customFormat="1" ht="13.5" customHeight="1" x14ac:dyDescent="0.2"/>
    <row r="2889" s="3" customFormat="1" ht="13.5" customHeight="1" x14ac:dyDescent="0.2"/>
    <row r="2890" s="3" customFormat="1" ht="13.5" customHeight="1" x14ac:dyDescent="0.2"/>
    <row r="2891" s="3" customFormat="1" ht="13.5" customHeight="1" x14ac:dyDescent="0.2"/>
    <row r="2892" s="3" customFormat="1" ht="13.5" customHeight="1" x14ac:dyDescent="0.2"/>
    <row r="2893" s="3" customFormat="1" ht="13.5" customHeight="1" x14ac:dyDescent="0.2"/>
    <row r="2894" s="3" customFormat="1" ht="13.5" customHeight="1" x14ac:dyDescent="0.2"/>
    <row r="2895" s="3" customFormat="1" ht="13.5" customHeight="1" x14ac:dyDescent="0.2"/>
    <row r="2896" s="3" customFormat="1" ht="13.5" customHeight="1" x14ac:dyDescent="0.2"/>
    <row r="2897" s="3" customFormat="1" ht="13.5" customHeight="1" x14ac:dyDescent="0.2"/>
    <row r="2898" s="3" customFormat="1" ht="13.5" customHeight="1" x14ac:dyDescent="0.2"/>
    <row r="2899" s="3" customFormat="1" ht="13.5" customHeight="1" x14ac:dyDescent="0.2"/>
    <row r="2900" s="3" customFormat="1" ht="13.5" customHeight="1" x14ac:dyDescent="0.2"/>
    <row r="2901" s="3" customFormat="1" ht="13.5" customHeight="1" x14ac:dyDescent="0.2"/>
    <row r="2902" s="3" customFormat="1" ht="13.5" customHeight="1" x14ac:dyDescent="0.2"/>
    <row r="2903" s="3" customFormat="1" ht="13.5" customHeight="1" x14ac:dyDescent="0.2"/>
    <row r="2904" s="3" customFormat="1" ht="13.5" customHeight="1" x14ac:dyDescent="0.2"/>
    <row r="2905" s="3" customFormat="1" ht="13.5" customHeight="1" x14ac:dyDescent="0.2"/>
    <row r="2906" s="3" customFormat="1" ht="13.5" customHeight="1" x14ac:dyDescent="0.2"/>
    <row r="2907" s="3" customFormat="1" ht="13.5" customHeight="1" x14ac:dyDescent="0.2"/>
    <row r="2908" s="3" customFormat="1" ht="13.5" customHeight="1" x14ac:dyDescent="0.2"/>
    <row r="2909" s="3" customFormat="1" ht="13.5" customHeight="1" x14ac:dyDescent="0.2"/>
    <row r="2910" s="3" customFormat="1" ht="13.5" customHeight="1" x14ac:dyDescent="0.2"/>
    <row r="2911" s="3" customFormat="1" ht="13.5" customHeight="1" x14ac:dyDescent="0.2"/>
    <row r="2912" s="3" customFormat="1" ht="13.5" customHeight="1" x14ac:dyDescent="0.2"/>
    <row r="2913" s="3" customFormat="1" ht="13.5" customHeight="1" x14ac:dyDescent="0.2"/>
    <row r="2914" s="3" customFormat="1" ht="13.5" customHeight="1" x14ac:dyDescent="0.2"/>
    <row r="2915" s="3" customFormat="1" ht="13.5" customHeight="1" x14ac:dyDescent="0.2"/>
    <row r="2916" s="3" customFormat="1" ht="13.5" customHeight="1" x14ac:dyDescent="0.2"/>
    <row r="2917" s="3" customFormat="1" ht="13.5" customHeight="1" x14ac:dyDescent="0.2"/>
    <row r="2918" s="3" customFormat="1" ht="13.5" customHeight="1" x14ac:dyDescent="0.2"/>
    <row r="2919" s="3" customFormat="1" ht="13.5" customHeight="1" x14ac:dyDescent="0.2"/>
    <row r="2920" s="3" customFormat="1" ht="13.5" customHeight="1" x14ac:dyDescent="0.2"/>
    <row r="2921" s="3" customFormat="1" ht="13.5" customHeight="1" x14ac:dyDescent="0.2"/>
    <row r="2922" s="3" customFormat="1" ht="13.5" customHeight="1" x14ac:dyDescent="0.2"/>
    <row r="2923" s="3" customFormat="1" ht="13.5" customHeight="1" x14ac:dyDescent="0.2"/>
    <row r="2924" s="3" customFormat="1" ht="13.5" customHeight="1" x14ac:dyDescent="0.2"/>
    <row r="2925" s="3" customFormat="1" ht="13.5" customHeight="1" x14ac:dyDescent="0.2"/>
    <row r="2926" s="3" customFormat="1" ht="13.5" customHeight="1" x14ac:dyDescent="0.2"/>
    <row r="2927" s="3" customFormat="1" ht="13.5" customHeight="1" x14ac:dyDescent="0.2"/>
    <row r="2928" s="3" customFormat="1" ht="13.5" customHeight="1" x14ac:dyDescent="0.2"/>
    <row r="2929" s="3" customFormat="1" ht="13.5" customHeight="1" x14ac:dyDescent="0.2"/>
    <row r="2930" s="3" customFormat="1" ht="13.5" customHeight="1" x14ac:dyDescent="0.2"/>
    <row r="2931" s="3" customFormat="1" ht="13.5" customHeight="1" x14ac:dyDescent="0.2"/>
    <row r="2932" s="3" customFormat="1" ht="13.5" customHeight="1" x14ac:dyDescent="0.2"/>
    <row r="2933" s="3" customFormat="1" ht="13.5" customHeight="1" x14ac:dyDescent="0.2"/>
    <row r="2934" s="3" customFormat="1" ht="13.5" customHeight="1" x14ac:dyDescent="0.2"/>
    <row r="2935" s="3" customFormat="1" ht="13.5" customHeight="1" x14ac:dyDescent="0.2"/>
    <row r="2936" s="3" customFormat="1" ht="13.5" customHeight="1" x14ac:dyDescent="0.2"/>
    <row r="2937" s="3" customFormat="1" ht="13.5" customHeight="1" x14ac:dyDescent="0.2"/>
    <row r="2938" s="3" customFormat="1" ht="13.5" customHeight="1" x14ac:dyDescent="0.2"/>
    <row r="2939" s="3" customFormat="1" ht="13.5" customHeight="1" x14ac:dyDescent="0.2"/>
    <row r="2940" s="3" customFormat="1" ht="13.5" customHeight="1" x14ac:dyDescent="0.2"/>
    <row r="2941" s="3" customFormat="1" ht="13.5" customHeight="1" x14ac:dyDescent="0.2"/>
    <row r="2942" s="3" customFormat="1" ht="13.5" customHeight="1" x14ac:dyDescent="0.2"/>
    <row r="2943" s="3" customFormat="1" ht="13.5" customHeight="1" x14ac:dyDescent="0.2"/>
    <row r="2944" s="3" customFormat="1" ht="13.5" customHeight="1" x14ac:dyDescent="0.2"/>
    <row r="2945" s="3" customFormat="1" ht="13.5" customHeight="1" x14ac:dyDescent="0.2"/>
    <row r="2946" s="3" customFormat="1" ht="13.5" customHeight="1" x14ac:dyDescent="0.2"/>
    <row r="2947" s="3" customFormat="1" ht="13.5" customHeight="1" x14ac:dyDescent="0.2"/>
    <row r="2948" s="3" customFormat="1" ht="13.5" customHeight="1" x14ac:dyDescent="0.2"/>
    <row r="2949" s="3" customFormat="1" ht="13.5" customHeight="1" x14ac:dyDescent="0.2"/>
    <row r="2950" s="3" customFormat="1" ht="13.5" customHeight="1" x14ac:dyDescent="0.2"/>
    <row r="2951" s="3" customFormat="1" ht="13.5" customHeight="1" x14ac:dyDescent="0.2"/>
    <row r="2952" s="3" customFormat="1" ht="13.5" customHeight="1" x14ac:dyDescent="0.2"/>
    <row r="2953" s="3" customFormat="1" ht="13.5" customHeight="1" x14ac:dyDescent="0.2"/>
    <row r="2954" s="3" customFormat="1" ht="13.5" customHeight="1" x14ac:dyDescent="0.2"/>
    <row r="2955" s="3" customFormat="1" ht="13.5" customHeight="1" x14ac:dyDescent="0.2"/>
    <row r="2956" s="3" customFormat="1" ht="13.5" customHeight="1" x14ac:dyDescent="0.2"/>
    <row r="2957" s="3" customFormat="1" ht="13.5" customHeight="1" x14ac:dyDescent="0.2"/>
    <row r="2958" s="3" customFormat="1" ht="13.5" customHeight="1" x14ac:dyDescent="0.2"/>
    <row r="2959" s="3" customFormat="1" ht="13.5" customHeight="1" x14ac:dyDescent="0.2"/>
    <row r="2960" s="3" customFormat="1" ht="13.5" customHeight="1" x14ac:dyDescent="0.2"/>
    <row r="2961" s="3" customFormat="1" ht="13.5" customHeight="1" x14ac:dyDescent="0.2"/>
    <row r="2962" s="3" customFormat="1" ht="13.5" customHeight="1" x14ac:dyDescent="0.2"/>
    <row r="2963" s="3" customFormat="1" ht="13.5" customHeight="1" x14ac:dyDescent="0.2"/>
    <row r="2964" s="3" customFormat="1" ht="13.5" customHeight="1" x14ac:dyDescent="0.2"/>
    <row r="2965" s="3" customFormat="1" ht="13.5" customHeight="1" x14ac:dyDescent="0.2"/>
    <row r="2966" s="3" customFormat="1" ht="13.5" customHeight="1" x14ac:dyDescent="0.2"/>
    <row r="2967" s="3" customFormat="1" ht="13.5" customHeight="1" x14ac:dyDescent="0.2"/>
    <row r="2968" s="3" customFormat="1" ht="13.5" customHeight="1" x14ac:dyDescent="0.2"/>
    <row r="2969" s="3" customFormat="1" ht="13.5" customHeight="1" x14ac:dyDescent="0.2"/>
    <row r="2970" s="3" customFormat="1" ht="13.5" customHeight="1" x14ac:dyDescent="0.2"/>
    <row r="2971" s="3" customFormat="1" ht="13.5" customHeight="1" x14ac:dyDescent="0.2"/>
    <row r="2972" s="3" customFormat="1" ht="13.5" customHeight="1" x14ac:dyDescent="0.2"/>
    <row r="2973" s="3" customFormat="1" ht="13.5" customHeight="1" x14ac:dyDescent="0.2"/>
    <row r="2974" s="3" customFormat="1" ht="13.5" customHeight="1" x14ac:dyDescent="0.2"/>
    <row r="2975" s="3" customFormat="1" ht="13.5" customHeight="1" x14ac:dyDescent="0.2"/>
    <row r="2976" s="3" customFormat="1" ht="13.5" customHeight="1" x14ac:dyDescent="0.2"/>
    <row r="2977" s="3" customFormat="1" ht="13.5" customHeight="1" x14ac:dyDescent="0.2"/>
    <row r="2978" s="3" customFormat="1" ht="13.5" customHeight="1" x14ac:dyDescent="0.2"/>
    <row r="2979" s="3" customFormat="1" ht="13.5" customHeight="1" x14ac:dyDescent="0.2"/>
    <row r="2980" s="3" customFormat="1" ht="13.5" customHeight="1" x14ac:dyDescent="0.2"/>
    <row r="2981" s="3" customFormat="1" ht="13.5" customHeight="1" x14ac:dyDescent="0.2"/>
    <row r="2982" s="3" customFormat="1" ht="13.5" customHeight="1" x14ac:dyDescent="0.2"/>
    <row r="2983" s="3" customFormat="1" ht="13.5" customHeight="1" x14ac:dyDescent="0.2"/>
    <row r="2984" s="3" customFormat="1" ht="13.5" customHeight="1" x14ac:dyDescent="0.2"/>
    <row r="2985" s="3" customFormat="1" ht="13.5" customHeight="1" x14ac:dyDescent="0.2"/>
    <row r="2986" s="3" customFormat="1" ht="13.5" customHeight="1" x14ac:dyDescent="0.2"/>
    <row r="2987" s="3" customFormat="1" ht="13.5" customHeight="1" x14ac:dyDescent="0.2"/>
    <row r="2988" s="3" customFormat="1" ht="13.5" customHeight="1" x14ac:dyDescent="0.2"/>
    <row r="2989" s="3" customFormat="1" ht="13.5" customHeight="1" x14ac:dyDescent="0.2"/>
    <row r="2990" s="3" customFormat="1" ht="13.5" customHeight="1" x14ac:dyDescent="0.2"/>
    <row r="2991" s="3" customFormat="1" ht="13.5" customHeight="1" x14ac:dyDescent="0.2"/>
    <row r="2992" s="3" customFormat="1" ht="13.5" customHeight="1" x14ac:dyDescent="0.2"/>
    <row r="2993" s="3" customFormat="1" ht="13.5" customHeight="1" x14ac:dyDescent="0.2"/>
    <row r="2994" s="3" customFormat="1" ht="13.5" customHeight="1" x14ac:dyDescent="0.2"/>
    <row r="2995" s="3" customFormat="1" ht="13.5" customHeight="1" x14ac:dyDescent="0.2"/>
    <row r="2996" s="3" customFormat="1" ht="13.5" customHeight="1" x14ac:dyDescent="0.2"/>
    <row r="2997" s="3" customFormat="1" ht="13.5" customHeight="1" x14ac:dyDescent="0.2"/>
    <row r="2998" s="3" customFormat="1" ht="13.5" customHeight="1" x14ac:dyDescent="0.2"/>
    <row r="2999" s="3" customFormat="1" ht="13.5" customHeight="1" x14ac:dyDescent="0.2"/>
    <row r="3000" s="3" customFormat="1" ht="13.5" customHeight="1" x14ac:dyDescent="0.2"/>
    <row r="3001" s="3" customFormat="1" ht="13.5" customHeight="1" x14ac:dyDescent="0.2"/>
    <row r="3002" s="3" customFormat="1" ht="13.5" customHeight="1" x14ac:dyDescent="0.2"/>
    <row r="3003" s="3" customFormat="1" ht="13.5" customHeight="1" x14ac:dyDescent="0.2"/>
    <row r="3004" s="3" customFormat="1" ht="13.5" customHeight="1" x14ac:dyDescent="0.2"/>
    <row r="3005" s="3" customFormat="1" ht="13.5" customHeight="1" x14ac:dyDescent="0.2"/>
    <row r="3006" s="3" customFormat="1" ht="13.5" customHeight="1" x14ac:dyDescent="0.2"/>
    <row r="3007" s="3" customFormat="1" ht="13.5" customHeight="1" x14ac:dyDescent="0.2"/>
    <row r="3008" s="3" customFormat="1" ht="13.5" customHeight="1" x14ac:dyDescent="0.2"/>
    <row r="3009" s="3" customFormat="1" ht="13.5" customHeight="1" x14ac:dyDescent="0.2"/>
    <row r="3010" s="3" customFormat="1" ht="13.5" customHeight="1" x14ac:dyDescent="0.2"/>
    <row r="3011" s="3" customFormat="1" ht="13.5" customHeight="1" x14ac:dyDescent="0.2"/>
    <row r="3012" s="3" customFormat="1" ht="13.5" customHeight="1" x14ac:dyDescent="0.2"/>
    <row r="3013" s="3" customFormat="1" ht="13.5" customHeight="1" x14ac:dyDescent="0.2"/>
    <row r="3014" s="3" customFormat="1" ht="13.5" customHeight="1" x14ac:dyDescent="0.2"/>
    <row r="3015" s="3" customFormat="1" ht="13.5" customHeight="1" x14ac:dyDescent="0.2"/>
    <row r="3016" s="3" customFormat="1" ht="13.5" customHeight="1" x14ac:dyDescent="0.2"/>
    <row r="3017" s="3" customFormat="1" ht="13.5" customHeight="1" x14ac:dyDescent="0.2"/>
    <row r="3018" s="3" customFormat="1" ht="13.5" customHeight="1" x14ac:dyDescent="0.2"/>
    <row r="3019" s="3" customFormat="1" ht="13.5" customHeight="1" x14ac:dyDescent="0.2"/>
    <row r="3020" s="3" customFormat="1" ht="13.5" customHeight="1" x14ac:dyDescent="0.2"/>
    <row r="3021" s="3" customFormat="1" ht="13.5" customHeight="1" x14ac:dyDescent="0.2"/>
    <row r="3022" s="3" customFormat="1" ht="13.5" customHeight="1" x14ac:dyDescent="0.2"/>
    <row r="3023" s="3" customFormat="1" ht="13.5" customHeight="1" x14ac:dyDescent="0.2"/>
    <row r="3024" s="3" customFormat="1" ht="13.5" customHeight="1" x14ac:dyDescent="0.2"/>
    <row r="3025" s="3" customFormat="1" ht="13.5" customHeight="1" x14ac:dyDescent="0.2"/>
    <row r="3026" s="3" customFormat="1" ht="13.5" customHeight="1" x14ac:dyDescent="0.2"/>
    <row r="3027" s="3" customFormat="1" ht="13.5" customHeight="1" x14ac:dyDescent="0.2"/>
    <row r="3028" s="3" customFormat="1" ht="13.5" customHeight="1" x14ac:dyDescent="0.2"/>
    <row r="3029" s="3" customFormat="1" ht="13.5" customHeight="1" x14ac:dyDescent="0.2"/>
    <row r="3030" s="3" customFormat="1" ht="13.5" customHeight="1" x14ac:dyDescent="0.2"/>
    <row r="3031" s="3" customFormat="1" ht="13.5" customHeight="1" x14ac:dyDescent="0.2"/>
    <row r="3032" s="3" customFormat="1" ht="13.5" customHeight="1" x14ac:dyDescent="0.2"/>
    <row r="3033" s="3" customFormat="1" ht="13.5" customHeight="1" x14ac:dyDescent="0.2"/>
    <row r="3034" s="3" customFormat="1" ht="13.5" customHeight="1" x14ac:dyDescent="0.2"/>
    <row r="3035" s="3" customFormat="1" ht="13.5" customHeight="1" x14ac:dyDescent="0.2"/>
    <row r="3036" s="3" customFormat="1" ht="13.5" customHeight="1" x14ac:dyDescent="0.2"/>
    <row r="3037" s="3" customFormat="1" ht="13.5" customHeight="1" x14ac:dyDescent="0.2"/>
    <row r="3038" s="3" customFormat="1" ht="13.5" customHeight="1" x14ac:dyDescent="0.2"/>
    <row r="3039" s="3" customFormat="1" ht="13.5" customHeight="1" x14ac:dyDescent="0.2"/>
    <row r="3040" s="3" customFormat="1" ht="13.5" customHeight="1" x14ac:dyDescent="0.2"/>
    <row r="3041" s="3" customFormat="1" ht="13.5" customHeight="1" x14ac:dyDescent="0.2"/>
    <row r="3042" s="3" customFormat="1" ht="13.5" customHeight="1" x14ac:dyDescent="0.2"/>
    <row r="3043" s="3" customFormat="1" ht="13.5" customHeight="1" x14ac:dyDescent="0.2"/>
    <row r="3044" s="3" customFormat="1" ht="13.5" customHeight="1" x14ac:dyDescent="0.2"/>
    <row r="3045" s="3" customFormat="1" ht="13.5" customHeight="1" x14ac:dyDescent="0.2"/>
    <row r="3046" s="3" customFormat="1" ht="13.5" customHeight="1" x14ac:dyDescent="0.2"/>
    <row r="3047" s="3" customFormat="1" ht="13.5" customHeight="1" x14ac:dyDescent="0.2"/>
    <row r="3048" s="3" customFormat="1" ht="13.5" customHeight="1" x14ac:dyDescent="0.2"/>
    <row r="3049" s="3" customFormat="1" ht="13.5" customHeight="1" x14ac:dyDescent="0.2"/>
    <row r="3050" s="3" customFormat="1" ht="13.5" customHeight="1" x14ac:dyDescent="0.2"/>
    <row r="3051" s="3" customFormat="1" ht="13.5" customHeight="1" x14ac:dyDescent="0.2"/>
    <row r="3052" s="3" customFormat="1" ht="13.5" customHeight="1" x14ac:dyDescent="0.2"/>
    <row r="3053" s="3" customFormat="1" ht="13.5" customHeight="1" x14ac:dyDescent="0.2"/>
    <row r="3054" s="3" customFormat="1" ht="13.5" customHeight="1" x14ac:dyDescent="0.2"/>
    <row r="3055" s="3" customFormat="1" ht="13.5" customHeight="1" x14ac:dyDescent="0.2"/>
    <row r="3056" s="3" customFormat="1" ht="13.5" customHeight="1" x14ac:dyDescent="0.2"/>
    <row r="3057" s="3" customFormat="1" ht="13.5" customHeight="1" x14ac:dyDescent="0.2"/>
    <row r="3058" s="3" customFormat="1" ht="13.5" customHeight="1" x14ac:dyDescent="0.2"/>
    <row r="3059" s="3" customFormat="1" ht="13.5" customHeight="1" x14ac:dyDescent="0.2"/>
    <row r="3060" s="3" customFormat="1" ht="13.5" customHeight="1" x14ac:dyDescent="0.2"/>
    <row r="3061" s="3" customFormat="1" ht="13.5" customHeight="1" x14ac:dyDescent="0.2"/>
    <row r="3062" s="3" customFormat="1" ht="13.5" customHeight="1" x14ac:dyDescent="0.2"/>
    <row r="3063" s="3" customFormat="1" ht="13.5" customHeight="1" x14ac:dyDescent="0.2"/>
    <row r="3064" s="3" customFormat="1" ht="13.5" customHeight="1" x14ac:dyDescent="0.2"/>
    <row r="3065" s="3" customFormat="1" ht="13.5" customHeight="1" x14ac:dyDescent="0.2"/>
    <row r="3066" s="3" customFormat="1" ht="13.5" customHeight="1" x14ac:dyDescent="0.2"/>
    <row r="3067" s="3" customFormat="1" ht="13.5" customHeight="1" x14ac:dyDescent="0.2"/>
    <row r="3068" s="3" customFormat="1" ht="13.5" customHeight="1" x14ac:dyDescent="0.2"/>
    <row r="3069" s="3" customFormat="1" ht="13.5" customHeight="1" x14ac:dyDescent="0.2"/>
    <row r="3070" s="3" customFormat="1" ht="13.5" customHeight="1" x14ac:dyDescent="0.2"/>
    <row r="3071" s="3" customFormat="1" ht="13.5" customHeight="1" x14ac:dyDescent="0.2"/>
    <row r="3072" s="3" customFormat="1" ht="13.5" customHeight="1" x14ac:dyDescent="0.2"/>
    <row r="3073" s="3" customFormat="1" ht="13.5" customHeight="1" x14ac:dyDescent="0.2"/>
    <row r="3074" s="3" customFormat="1" ht="13.5" customHeight="1" x14ac:dyDescent="0.2"/>
    <row r="3075" s="3" customFormat="1" ht="13.5" customHeight="1" x14ac:dyDescent="0.2"/>
    <row r="3076" s="3" customFormat="1" ht="13.5" customHeight="1" x14ac:dyDescent="0.2"/>
    <row r="3077" s="3" customFormat="1" ht="13.5" customHeight="1" x14ac:dyDescent="0.2"/>
    <row r="3078" s="3" customFormat="1" ht="13.5" customHeight="1" x14ac:dyDescent="0.2"/>
    <row r="3079" s="3" customFormat="1" ht="13.5" customHeight="1" x14ac:dyDescent="0.2"/>
    <row r="3080" s="3" customFormat="1" ht="13.5" customHeight="1" x14ac:dyDescent="0.2"/>
    <row r="3081" s="3" customFormat="1" ht="13.5" customHeight="1" x14ac:dyDescent="0.2"/>
    <row r="3082" s="3" customFormat="1" ht="13.5" customHeight="1" x14ac:dyDescent="0.2"/>
    <row r="3083" s="3" customFormat="1" ht="13.5" customHeight="1" x14ac:dyDescent="0.2"/>
    <row r="3084" s="3" customFormat="1" ht="13.5" customHeight="1" x14ac:dyDescent="0.2"/>
    <row r="3085" s="3" customFormat="1" ht="13.5" customHeight="1" x14ac:dyDescent="0.2"/>
    <row r="3086" s="3" customFormat="1" ht="13.5" customHeight="1" x14ac:dyDescent="0.2"/>
    <row r="3087" s="3" customFormat="1" ht="13.5" customHeight="1" x14ac:dyDescent="0.2"/>
    <row r="3088" s="3" customFormat="1" ht="13.5" customHeight="1" x14ac:dyDescent="0.2"/>
    <row r="3089" s="3" customFormat="1" ht="13.5" customHeight="1" x14ac:dyDescent="0.2"/>
    <row r="3090" s="3" customFormat="1" ht="13.5" customHeight="1" x14ac:dyDescent="0.2"/>
    <row r="3091" s="3" customFormat="1" ht="13.5" customHeight="1" x14ac:dyDescent="0.2"/>
    <row r="3092" s="3" customFormat="1" ht="13.5" customHeight="1" x14ac:dyDescent="0.2"/>
    <row r="3093" s="3" customFormat="1" ht="13.5" customHeight="1" x14ac:dyDescent="0.2"/>
    <row r="3094" s="3" customFormat="1" ht="13.5" customHeight="1" x14ac:dyDescent="0.2"/>
    <row r="3095" s="3" customFormat="1" ht="13.5" customHeight="1" x14ac:dyDescent="0.2"/>
    <row r="3096" s="3" customFormat="1" ht="13.5" customHeight="1" x14ac:dyDescent="0.2"/>
    <row r="3097" s="3" customFormat="1" ht="13.5" customHeight="1" x14ac:dyDescent="0.2"/>
    <row r="3098" s="3" customFormat="1" ht="13.5" customHeight="1" x14ac:dyDescent="0.2"/>
    <row r="3099" s="3" customFormat="1" ht="13.5" customHeight="1" x14ac:dyDescent="0.2"/>
    <row r="3100" s="3" customFormat="1" ht="13.5" customHeight="1" x14ac:dyDescent="0.2"/>
    <row r="3101" s="3" customFormat="1" ht="13.5" customHeight="1" x14ac:dyDescent="0.2"/>
    <row r="3102" s="3" customFormat="1" ht="13.5" customHeight="1" x14ac:dyDescent="0.2"/>
    <row r="3103" s="3" customFormat="1" ht="13.5" customHeight="1" x14ac:dyDescent="0.2"/>
    <row r="3104" s="3" customFormat="1" ht="13.5" customHeight="1" x14ac:dyDescent="0.2"/>
    <row r="3105" s="3" customFormat="1" ht="13.5" customHeight="1" x14ac:dyDescent="0.2"/>
    <row r="3106" s="3" customFormat="1" ht="13.5" customHeight="1" x14ac:dyDescent="0.2"/>
    <row r="3107" s="3" customFormat="1" ht="13.5" customHeight="1" x14ac:dyDescent="0.2"/>
    <row r="3108" s="3" customFormat="1" ht="13.5" customHeight="1" x14ac:dyDescent="0.2"/>
    <row r="3109" s="3" customFormat="1" ht="13.5" customHeight="1" x14ac:dyDescent="0.2"/>
    <row r="3110" s="3" customFormat="1" ht="13.5" customHeight="1" x14ac:dyDescent="0.2"/>
    <row r="3111" s="3" customFormat="1" ht="13.5" customHeight="1" x14ac:dyDescent="0.2"/>
    <row r="3112" s="3" customFormat="1" ht="13.5" customHeight="1" x14ac:dyDescent="0.2"/>
    <row r="3113" s="3" customFormat="1" ht="13.5" customHeight="1" x14ac:dyDescent="0.2"/>
    <row r="3114" s="3" customFormat="1" ht="13.5" customHeight="1" x14ac:dyDescent="0.2"/>
    <row r="3115" s="3" customFormat="1" ht="13.5" customHeight="1" x14ac:dyDescent="0.2"/>
    <row r="3116" s="3" customFormat="1" ht="13.5" customHeight="1" x14ac:dyDescent="0.2"/>
    <row r="3117" s="3" customFormat="1" ht="13.5" customHeight="1" x14ac:dyDescent="0.2"/>
    <row r="3118" s="3" customFormat="1" ht="13.5" customHeight="1" x14ac:dyDescent="0.2"/>
    <row r="3119" s="3" customFormat="1" ht="13.5" customHeight="1" x14ac:dyDescent="0.2"/>
    <row r="3120" s="3" customFormat="1" ht="13.5" customHeight="1" x14ac:dyDescent="0.2"/>
    <row r="3121" s="3" customFormat="1" ht="13.5" customHeight="1" x14ac:dyDescent="0.2"/>
    <row r="3122" s="3" customFormat="1" ht="13.5" customHeight="1" x14ac:dyDescent="0.2"/>
    <row r="3123" s="3" customFormat="1" ht="13.5" customHeight="1" x14ac:dyDescent="0.2"/>
    <row r="3124" s="3" customFormat="1" ht="13.5" customHeight="1" x14ac:dyDescent="0.2"/>
    <row r="3125" s="3" customFormat="1" ht="13.5" customHeight="1" x14ac:dyDescent="0.2"/>
    <row r="3126" s="3" customFormat="1" ht="13.5" customHeight="1" x14ac:dyDescent="0.2"/>
    <row r="3127" s="3" customFormat="1" ht="13.5" customHeight="1" x14ac:dyDescent="0.2"/>
    <row r="3128" s="3" customFormat="1" ht="13.5" customHeight="1" x14ac:dyDescent="0.2"/>
    <row r="3129" s="3" customFormat="1" ht="13.5" customHeight="1" x14ac:dyDescent="0.2"/>
    <row r="3130" s="3" customFormat="1" ht="13.5" customHeight="1" x14ac:dyDescent="0.2"/>
    <row r="3131" s="3" customFormat="1" ht="13.5" customHeight="1" x14ac:dyDescent="0.2"/>
    <row r="3132" s="3" customFormat="1" ht="13.5" customHeight="1" x14ac:dyDescent="0.2"/>
    <row r="3133" s="3" customFormat="1" ht="13.5" customHeight="1" x14ac:dyDescent="0.2"/>
    <row r="3134" s="3" customFormat="1" ht="13.5" customHeight="1" x14ac:dyDescent="0.2"/>
    <row r="3135" s="3" customFormat="1" ht="13.5" customHeight="1" x14ac:dyDescent="0.2"/>
    <row r="3136" s="3" customFormat="1" ht="13.5" customHeight="1" x14ac:dyDescent="0.2"/>
    <row r="3137" s="3" customFormat="1" ht="13.5" customHeight="1" x14ac:dyDescent="0.2"/>
    <row r="3138" s="3" customFormat="1" ht="13.5" customHeight="1" x14ac:dyDescent="0.2"/>
    <row r="3139" s="3" customFormat="1" ht="13.5" customHeight="1" x14ac:dyDescent="0.2"/>
    <row r="3140" s="3" customFormat="1" ht="13.5" customHeight="1" x14ac:dyDescent="0.2"/>
    <row r="3141" s="3" customFormat="1" ht="13.5" customHeight="1" x14ac:dyDescent="0.2"/>
    <row r="3142" s="3" customFormat="1" ht="13.5" customHeight="1" x14ac:dyDescent="0.2"/>
    <row r="3143" s="3" customFormat="1" ht="13.5" customHeight="1" x14ac:dyDescent="0.2"/>
    <row r="3144" s="3" customFormat="1" ht="13.5" customHeight="1" x14ac:dyDescent="0.2"/>
    <row r="3145" s="3" customFormat="1" ht="13.5" customHeight="1" x14ac:dyDescent="0.2"/>
    <row r="3146" s="3" customFormat="1" ht="13.5" customHeight="1" x14ac:dyDescent="0.2"/>
    <row r="3147" s="3" customFormat="1" ht="13.5" customHeight="1" x14ac:dyDescent="0.2"/>
    <row r="3148" s="3" customFormat="1" ht="13.5" customHeight="1" x14ac:dyDescent="0.2"/>
    <row r="3149" s="3" customFormat="1" ht="13.5" customHeight="1" x14ac:dyDescent="0.2"/>
    <row r="3150" s="3" customFormat="1" ht="13.5" customHeight="1" x14ac:dyDescent="0.2"/>
    <row r="3151" s="3" customFormat="1" ht="13.5" customHeight="1" x14ac:dyDescent="0.2"/>
    <row r="3152" s="3" customFormat="1" ht="13.5" customHeight="1" x14ac:dyDescent="0.2"/>
    <row r="3153" s="3" customFormat="1" ht="13.5" customHeight="1" x14ac:dyDescent="0.2"/>
    <row r="3154" s="3" customFormat="1" ht="13.5" customHeight="1" x14ac:dyDescent="0.2"/>
    <row r="3155" s="3" customFormat="1" ht="13.5" customHeight="1" x14ac:dyDescent="0.2"/>
    <row r="3156" s="3" customFormat="1" ht="13.5" customHeight="1" x14ac:dyDescent="0.2"/>
    <row r="3157" s="3" customFormat="1" ht="13.5" customHeight="1" x14ac:dyDescent="0.2"/>
    <row r="3158" s="3" customFormat="1" ht="13.5" customHeight="1" x14ac:dyDescent="0.2"/>
    <row r="3159" s="3" customFormat="1" ht="13.5" customHeight="1" x14ac:dyDescent="0.2"/>
    <row r="3160" s="3" customFormat="1" ht="13.5" customHeight="1" x14ac:dyDescent="0.2"/>
    <row r="3161" s="3" customFormat="1" ht="13.5" customHeight="1" x14ac:dyDescent="0.2"/>
    <row r="3162" s="3" customFormat="1" ht="13.5" customHeight="1" x14ac:dyDescent="0.2"/>
    <row r="3163" s="3" customFormat="1" ht="13.5" customHeight="1" x14ac:dyDescent="0.2"/>
    <row r="3164" s="3" customFormat="1" ht="13.5" customHeight="1" x14ac:dyDescent="0.2"/>
    <row r="3165" s="3" customFormat="1" ht="13.5" customHeight="1" x14ac:dyDescent="0.2"/>
    <row r="3166" s="3" customFormat="1" ht="13.5" customHeight="1" x14ac:dyDescent="0.2"/>
    <row r="3167" s="3" customFormat="1" ht="13.5" customHeight="1" x14ac:dyDescent="0.2"/>
    <row r="3168" s="3" customFormat="1" ht="13.5" customHeight="1" x14ac:dyDescent="0.2"/>
    <row r="3169" s="3" customFormat="1" ht="13.5" customHeight="1" x14ac:dyDescent="0.2"/>
    <row r="3170" s="3" customFormat="1" ht="13.5" customHeight="1" x14ac:dyDescent="0.2"/>
    <row r="3171" s="3" customFormat="1" ht="13.5" customHeight="1" x14ac:dyDescent="0.2"/>
    <row r="3172" s="3" customFormat="1" ht="13.5" customHeight="1" x14ac:dyDescent="0.2"/>
    <row r="3173" s="3" customFormat="1" ht="13.5" customHeight="1" x14ac:dyDescent="0.2"/>
    <row r="3174" s="3" customFormat="1" ht="13.5" customHeight="1" x14ac:dyDescent="0.2"/>
    <row r="3175" s="3" customFormat="1" ht="13.5" customHeight="1" x14ac:dyDescent="0.2"/>
    <row r="3176" s="3" customFormat="1" ht="13.5" customHeight="1" x14ac:dyDescent="0.2"/>
    <row r="3177" s="3" customFormat="1" ht="13.5" customHeight="1" x14ac:dyDescent="0.2"/>
    <row r="3178" s="3" customFormat="1" ht="13.5" customHeight="1" x14ac:dyDescent="0.2"/>
    <row r="3179" s="3" customFormat="1" ht="13.5" customHeight="1" x14ac:dyDescent="0.2"/>
    <row r="3180" s="3" customFormat="1" ht="13.5" customHeight="1" x14ac:dyDescent="0.2"/>
    <row r="3181" s="3" customFormat="1" ht="13.5" customHeight="1" x14ac:dyDescent="0.2"/>
    <row r="3182" s="3" customFormat="1" ht="13.5" customHeight="1" x14ac:dyDescent="0.2"/>
    <row r="3183" s="3" customFormat="1" ht="13.5" customHeight="1" x14ac:dyDescent="0.2"/>
    <row r="3184" s="3" customFormat="1" ht="13.5" customHeight="1" x14ac:dyDescent="0.2"/>
    <row r="3185" s="3" customFormat="1" ht="13.5" customHeight="1" x14ac:dyDescent="0.2"/>
    <row r="3186" s="3" customFormat="1" ht="13.5" customHeight="1" x14ac:dyDescent="0.2"/>
    <row r="3187" s="3" customFormat="1" ht="13.5" customHeight="1" x14ac:dyDescent="0.2"/>
    <row r="3188" s="3" customFormat="1" ht="13.5" customHeight="1" x14ac:dyDescent="0.2"/>
    <row r="3189" s="3" customFormat="1" ht="13.5" customHeight="1" x14ac:dyDescent="0.2"/>
    <row r="3190" s="3" customFormat="1" ht="13.5" customHeight="1" x14ac:dyDescent="0.2"/>
    <row r="3191" s="3" customFormat="1" ht="13.5" customHeight="1" x14ac:dyDescent="0.2"/>
    <row r="3192" s="3" customFormat="1" ht="13.5" customHeight="1" x14ac:dyDescent="0.2"/>
    <row r="3193" s="3" customFormat="1" ht="13.5" customHeight="1" x14ac:dyDescent="0.2"/>
    <row r="3194" s="3" customFormat="1" ht="13.5" customHeight="1" x14ac:dyDescent="0.2"/>
    <row r="3195" s="3" customFormat="1" ht="13.5" customHeight="1" x14ac:dyDescent="0.2"/>
    <row r="3196" s="3" customFormat="1" ht="13.5" customHeight="1" x14ac:dyDescent="0.2"/>
    <row r="3197" s="3" customFormat="1" ht="13.5" customHeight="1" x14ac:dyDescent="0.2"/>
    <row r="3198" s="3" customFormat="1" ht="13.5" customHeight="1" x14ac:dyDescent="0.2"/>
    <row r="3199" s="3" customFormat="1" ht="13.5" customHeight="1" x14ac:dyDescent="0.2"/>
    <row r="3200" s="3" customFormat="1" ht="13.5" customHeight="1" x14ac:dyDescent="0.2"/>
    <row r="3201" s="3" customFormat="1" ht="13.5" customHeight="1" x14ac:dyDescent="0.2"/>
    <row r="3202" s="3" customFormat="1" ht="13.5" customHeight="1" x14ac:dyDescent="0.2"/>
    <row r="3203" s="3" customFormat="1" ht="13.5" customHeight="1" x14ac:dyDescent="0.2"/>
    <row r="3204" s="3" customFormat="1" ht="13.5" customHeight="1" x14ac:dyDescent="0.2"/>
    <row r="3205" s="3" customFormat="1" ht="13.5" customHeight="1" x14ac:dyDescent="0.2"/>
    <row r="3206" s="3" customFormat="1" ht="13.5" customHeight="1" x14ac:dyDescent="0.2"/>
    <row r="3207" s="3" customFormat="1" ht="13.5" customHeight="1" x14ac:dyDescent="0.2"/>
    <row r="3208" s="3" customFormat="1" ht="13.5" customHeight="1" x14ac:dyDescent="0.2"/>
    <row r="3209" s="3" customFormat="1" ht="13.5" customHeight="1" x14ac:dyDescent="0.2"/>
    <row r="3210" s="3" customFormat="1" ht="13.5" customHeight="1" x14ac:dyDescent="0.2"/>
    <row r="3211" s="3" customFormat="1" ht="13.5" customHeight="1" x14ac:dyDescent="0.2"/>
    <row r="3212" s="3" customFormat="1" ht="13.5" customHeight="1" x14ac:dyDescent="0.2"/>
    <row r="3213" s="3" customFormat="1" ht="13.5" customHeight="1" x14ac:dyDescent="0.2"/>
    <row r="3214" s="3" customFormat="1" ht="13.5" customHeight="1" x14ac:dyDescent="0.2"/>
    <row r="3215" s="3" customFormat="1" ht="13.5" customHeight="1" x14ac:dyDescent="0.2"/>
    <row r="3216" s="3" customFormat="1" ht="13.5" customHeight="1" x14ac:dyDescent="0.2"/>
    <row r="3217" s="3" customFormat="1" ht="13.5" customHeight="1" x14ac:dyDescent="0.2"/>
    <row r="3218" s="3" customFormat="1" ht="13.5" customHeight="1" x14ac:dyDescent="0.2"/>
    <row r="3219" s="3" customFormat="1" ht="13.5" customHeight="1" x14ac:dyDescent="0.2"/>
    <row r="3220" s="3" customFormat="1" ht="13.5" customHeight="1" x14ac:dyDescent="0.2"/>
    <row r="3221" s="3" customFormat="1" ht="13.5" customHeight="1" x14ac:dyDescent="0.2"/>
    <row r="3222" s="3" customFormat="1" ht="13.5" customHeight="1" x14ac:dyDescent="0.2"/>
    <row r="3223" s="3" customFormat="1" ht="13.5" customHeight="1" x14ac:dyDescent="0.2"/>
    <row r="3224" s="3" customFormat="1" ht="13.5" customHeight="1" x14ac:dyDescent="0.2"/>
    <row r="3225" s="3" customFormat="1" ht="13.5" customHeight="1" x14ac:dyDescent="0.2"/>
    <row r="3226" s="3" customFormat="1" ht="13.5" customHeight="1" x14ac:dyDescent="0.2"/>
    <row r="3227" s="3" customFormat="1" ht="13.5" customHeight="1" x14ac:dyDescent="0.2"/>
    <row r="3228" s="3" customFormat="1" ht="13.5" customHeight="1" x14ac:dyDescent="0.2"/>
    <row r="3229" s="3" customFormat="1" ht="13.5" customHeight="1" x14ac:dyDescent="0.2"/>
    <row r="3230" s="3" customFormat="1" ht="13.5" customHeight="1" x14ac:dyDescent="0.2"/>
    <row r="3231" s="3" customFormat="1" ht="13.5" customHeight="1" x14ac:dyDescent="0.2"/>
    <row r="3232" s="3" customFormat="1" ht="13.5" customHeight="1" x14ac:dyDescent="0.2"/>
    <row r="3233" s="3" customFormat="1" ht="13.5" customHeight="1" x14ac:dyDescent="0.2"/>
    <row r="3234" s="3" customFormat="1" ht="13.5" customHeight="1" x14ac:dyDescent="0.2"/>
    <row r="3235" s="3" customFormat="1" ht="13.5" customHeight="1" x14ac:dyDescent="0.2"/>
    <row r="3236" s="3" customFormat="1" ht="13.5" customHeight="1" x14ac:dyDescent="0.2"/>
    <row r="3237" s="3" customFormat="1" ht="13.5" customHeight="1" x14ac:dyDescent="0.2"/>
    <row r="3238" s="3" customFormat="1" ht="13.5" customHeight="1" x14ac:dyDescent="0.2"/>
    <row r="3239" s="3" customFormat="1" ht="13.5" customHeight="1" x14ac:dyDescent="0.2"/>
    <row r="3240" s="3" customFormat="1" ht="13.5" customHeight="1" x14ac:dyDescent="0.2"/>
    <row r="3241" s="3" customFormat="1" ht="13.5" customHeight="1" x14ac:dyDescent="0.2"/>
    <row r="3242" s="3" customFormat="1" ht="13.5" customHeight="1" x14ac:dyDescent="0.2"/>
    <row r="3243" s="3" customFormat="1" ht="13.5" customHeight="1" x14ac:dyDescent="0.2"/>
    <row r="3244" s="3" customFormat="1" ht="13.5" customHeight="1" x14ac:dyDescent="0.2"/>
    <row r="3245" s="3" customFormat="1" ht="13.5" customHeight="1" x14ac:dyDescent="0.2"/>
    <row r="3246" s="3" customFormat="1" ht="13.5" customHeight="1" x14ac:dyDescent="0.2"/>
    <row r="3247" s="3" customFormat="1" ht="13.5" customHeight="1" x14ac:dyDescent="0.2"/>
    <row r="3248" s="3" customFormat="1" ht="13.5" customHeight="1" x14ac:dyDescent="0.2"/>
    <row r="3249" s="3" customFormat="1" ht="13.5" customHeight="1" x14ac:dyDescent="0.2"/>
    <row r="3250" s="3" customFormat="1" ht="13.5" customHeight="1" x14ac:dyDescent="0.2"/>
    <row r="3251" s="3" customFormat="1" ht="13.5" customHeight="1" x14ac:dyDescent="0.2"/>
    <row r="3252" s="3" customFormat="1" ht="13.5" customHeight="1" x14ac:dyDescent="0.2"/>
    <row r="3253" s="3" customFormat="1" ht="13.5" customHeight="1" x14ac:dyDescent="0.2"/>
    <row r="3254" s="3" customFormat="1" ht="13.5" customHeight="1" x14ac:dyDescent="0.2"/>
    <row r="3255" s="3" customFormat="1" ht="13.5" customHeight="1" x14ac:dyDescent="0.2"/>
    <row r="3256" s="3" customFormat="1" ht="13.5" customHeight="1" x14ac:dyDescent="0.2"/>
    <row r="3257" s="3" customFormat="1" ht="13.5" customHeight="1" x14ac:dyDescent="0.2"/>
    <row r="3258" s="3" customFormat="1" ht="13.5" customHeight="1" x14ac:dyDescent="0.2"/>
    <row r="3259" s="3" customFormat="1" ht="13.5" customHeight="1" x14ac:dyDescent="0.2"/>
    <row r="3260" s="3" customFormat="1" ht="13.5" customHeight="1" x14ac:dyDescent="0.2"/>
    <row r="3261" s="3" customFormat="1" ht="13.5" customHeight="1" x14ac:dyDescent="0.2"/>
    <row r="3262" s="3" customFormat="1" ht="13.5" customHeight="1" x14ac:dyDescent="0.2"/>
    <row r="3263" s="3" customFormat="1" ht="13.5" customHeight="1" x14ac:dyDescent="0.2"/>
    <row r="3264" s="3" customFormat="1" ht="13.5" customHeight="1" x14ac:dyDescent="0.2"/>
    <row r="3265" s="3" customFormat="1" ht="13.5" customHeight="1" x14ac:dyDescent="0.2"/>
    <row r="3266" s="3" customFormat="1" ht="13.5" customHeight="1" x14ac:dyDescent="0.2"/>
    <row r="3267" s="3" customFormat="1" ht="13.5" customHeight="1" x14ac:dyDescent="0.2"/>
    <row r="3268" s="3" customFormat="1" ht="13.5" customHeight="1" x14ac:dyDescent="0.2"/>
    <row r="3269" s="3" customFormat="1" ht="13.5" customHeight="1" x14ac:dyDescent="0.2"/>
    <row r="3270" s="3" customFormat="1" ht="13.5" customHeight="1" x14ac:dyDescent="0.2"/>
    <row r="3271" s="3" customFormat="1" ht="13.5" customHeight="1" x14ac:dyDescent="0.2"/>
    <row r="3272" s="3" customFormat="1" ht="13.5" customHeight="1" x14ac:dyDescent="0.2"/>
    <row r="3273" s="3" customFormat="1" ht="13.5" customHeight="1" x14ac:dyDescent="0.2"/>
    <row r="3274" s="3" customFormat="1" ht="13.5" customHeight="1" x14ac:dyDescent="0.2"/>
    <row r="3275" s="3" customFormat="1" ht="13.5" customHeight="1" x14ac:dyDescent="0.2"/>
    <row r="3276" s="3" customFormat="1" ht="13.5" customHeight="1" x14ac:dyDescent="0.2"/>
    <row r="3277" s="3" customFormat="1" ht="13.5" customHeight="1" x14ac:dyDescent="0.2"/>
    <row r="3278" s="3" customFormat="1" ht="13.5" customHeight="1" x14ac:dyDescent="0.2"/>
    <row r="3279" s="3" customFormat="1" ht="13.5" customHeight="1" x14ac:dyDescent="0.2"/>
    <row r="3280" s="3" customFormat="1" ht="13.5" customHeight="1" x14ac:dyDescent="0.2"/>
    <row r="3281" s="3" customFormat="1" ht="13.5" customHeight="1" x14ac:dyDescent="0.2"/>
    <row r="3282" s="3" customFormat="1" ht="13.5" customHeight="1" x14ac:dyDescent="0.2"/>
    <row r="3283" s="3" customFormat="1" ht="13.5" customHeight="1" x14ac:dyDescent="0.2"/>
    <row r="3284" s="3" customFormat="1" ht="13.5" customHeight="1" x14ac:dyDescent="0.2"/>
    <row r="3285" s="3" customFormat="1" ht="13.5" customHeight="1" x14ac:dyDescent="0.2"/>
    <row r="3286" s="3" customFormat="1" ht="13.5" customHeight="1" x14ac:dyDescent="0.2"/>
    <row r="3287" s="3" customFormat="1" ht="13.5" customHeight="1" x14ac:dyDescent="0.2"/>
    <row r="3288" s="3" customFormat="1" ht="13.5" customHeight="1" x14ac:dyDescent="0.2"/>
    <row r="3289" s="3" customFormat="1" ht="13.5" customHeight="1" x14ac:dyDescent="0.2"/>
    <row r="3290" s="3" customFormat="1" ht="13.5" customHeight="1" x14ac:dyDescent="0.2"/>
    <row r="3291" s="3" customFormat="1" ht="13.5" customHeight="1" x14ac:dyDescent="0.2"/>
    <row r="3292" s="3" customFormat="1" ht="13.5" customHeight="1" x14ac:dyDescent="0.2"/>
    <row r="3293" s="3" customFormat="1" ht="13.5" customHeight="1" x14ac:dyDescent="0.2"/>
    <row r="3294" s="3" customFormat="1" ht="13.5" customHeight="1" x14ac:dyDescent="0.2"/>
    <row r="3295" s="3" customFormat="1" ht="13.5" customHeight="1" x14ac:dyDescent="0.2"/>
    <row r="3296" s="3" customFormat="1" ht="13.5" customHeight="1" x14ac:dyDescent="0.2"/>
    <row r="3297" s="3" customFormat="1" ht="13.5" customHeight="1" x14ac:dyDescent="0.2"/>
    <row r="3298" s="3" customFormat="1" ht="13.5" customHeight="1" x14ac:dyDescent="0.2"/>
    <row r="3299" s="3" customFormat="1" ht="13.5" customHeight="1" x14ac:dyDescent="0.2"/>
    <row r="3300" s="3" customFormat="1" ht="13.5" customHeight="1" x14ac:dyDescent="0.2"/>
    <row r="3301" s="3" customFormat="1" ht="13.5" customHeight="1" x14ac:dyDescent="0.2"/>
    <row r="3302" s="3" customFormat="1" ht="13.5" customHeight="1" x14ac:dyDescent="0.2"/>
    <row r="3303" s="3" customFormat="1" ht="13.5" customHeight="1" x14ac:dyDescent="0.2"/>
    <row r="3304" s="3" customFormat="1" ht="13.5" customHeight="1" x14ac:dyDescent="0.2"/>
    <row r="3305" s="3" customFormat="1" ht="13.5" customHeight="1" x14ac:dyDescent="0.2"/>
    <row r="3306" s="3" customFormat="1" ht="13.5" customHeight="1" x14ac:dyDescent="0.2"/>
    <row r="3307" s="3" customFormat="1" ht="13.5" customHeight="1" x14ac:dyDescent="0.2"/>
    <row r="3308" s="3" customFormat="1" ht="13.5" customHeight="1" x14ac:dyDescent="0.2"/>
    <row r="3309" s="3" customFormat="1" ht="13.5" customHeight="1" x14ac:dyDescent="0.2"/>
    <row r="3310" s="3" customFormat="1" ht="13.5" customHeight="1" x14ac:dyDescent="0.2"/>
    <row r="3311" s="3" customFormat="1" ht="13.5" customHeight="1" x14ac:dyDescent="0.2"/>
    <row r="3312" s="3" customFormat="1" ht="13.5" customHeight="1" x14ac:dyDescent="0.2"/>
    <row r="3313" s="3" customFormat="1" ht="13.5" customHeight="1" x14ac:dyDescent="0.2"/>
    <row r="3314" s="3" customFormat="1" ht="13.5" customHeight="1" x14ac:dyDescent="0.2"/>
    <row r="3315" s="3" customFormat="1" ht="13.5" customHeight="1" x14ac:dyDescent="0.2"/>
    <row r="3316" s="3" customFormat="1" ht="13.5" customHeight="1" x14ac:dyDescent="0.2"/>
    <row r="3317" s="3" customFormat="1" ht="13.5" customHeight="1" x14ac:dyDescent="0.2"/>
    <row r="3318" s="3" customFormat="1" ht="13.5" customHeight="1" x14ac:dyDescent="0.2"/>
    <row r="3319" s="3" customFormat="1" ht="13.5" customHeight="1" x14ac:dyDescent="0.2"/>
    <row r="3320" s="3" customFormat="1" ht="13.5" customHeight="1" x14ac:dyDescent="0.2"/>
    <row r="3321" s="3" customFormat="1" ht="13.5" customHeight="1" x14ac:dyDescent="0.2"/>
    <row r="3322" s="3" customFormat="1" ht="13.5" customHeight="1" x14ac:dyDescent="0.2"/>
    <row r="3323" s="3" customFormat="1" ht="13.5" customHeight="1" x14ac:dyDescent="0.2"/>
    <row r="3324" s="3" customFormat="1" ht="13.5" customHeight="1" x14ac:dyDescent="0.2"/>
    <row r="3325" s="3" customFormat="1" ht="13.5" customHeight="1" x14ac:dyDescent="0.2"/>
    <row r="3326" s="3" customFormat="1" ht="13.5" customHeight="1" x14ac:dyDescent="0.2"/>
    <row r="3327" s="3" customFormat="1" ht="13.5" customHeight="1" x14ac:dyDescent="0.2"/>
    <row r="3328" s="3" customFormat="1" ht="13.5" customHeight="1" x14ac:dyDescent="0.2"/>
    <row r="3329" s="3" customFormat="1" ht="13.5" customHeight="1" x14ac:dyDescent="0.2"/>
    <row r="3330" s="3" customFormat="1" ht="13.5" customHeight="1" x14ac:dyDescent="0.2"/>
    <row r="3331" s="3" customFormat="1" ht="13.5" customHeight="1" x14ac:dyDescent="0.2"/>
    <row r="3332" s="3" customFormat="1" ht="13.5" customHeight="1" x14ac:dyDescent="0.2"/>
    <row r="3333" s="3" customFormat="1" ht="13.5" customHeight="1" x14ac:dyDescent="0.2"/>
    <row r="3334" s="3" customFormat="1" ht="13.5" customHeight="1" x14ac:dyDescent="0.2"/>
    <row r="3335" s="3" customFormat="1" ht="13.5" customHeight="1" x14ac:dyDescent="0.2"/>
    <row r="3336" s="3" customFormat="1" ht="13.5" customHeight="1" x14ac:dyDescent="0.2"/>
    <row r="3337" s="3" customFormat="1" ht="13.5" customHeight="1" x14ac:dyDescent="0.2"/>
    <row r="3338" s="3" customFormat="1" ht="13.5" customHeight="1" x14ac:dyDescent="0.2"/>
    <row r="3339" s="3" customFormat="1" ht="13.5" customHeight="1" x14ac:dyDescent="0.2"/>
    <row r="3340" s="3" customFormat="1" ht="13.5" customHeight="1" x14ac:dyDescent="0.2"/>
    <row r="3341" s="3" customFormat="1" ht="13.5" customHeight="1" x14ac:dyDescent="0.2"/>
    <row r="3342" s="3" customFormat="1" ht="13.5" customHeight="1" x14ac:dyDescent="0.2"/>
    <row r="3343" s="3" customFormat="1" ht="13.5" customHeight="1" x14ac:dyDescent="0.2"/>
    <row r="3344" s="3" customFormat="1" ht="13.5" customHeight="1" x14ac:dyDescent="0.2"/>
    <row r="3345" s="3" customFormat="1" ht="13.5" customHeight="1" x14ac:dyDescent="0.2"/>
    <row r="3346" s="3" customFormat="1" ht="13.5" customHeight="1" x14ac:dyDescent="0.2"/>
    <row r="3347" s="3" customFormat="1" ht="13.5" customHeight="1" x14ac:dyDescent="0.2"/>
    <row r="3348" s="3" customFormat="1" ht="13.5" customHeight="1" x14ac:dyDescent="0.2"/>
    <row r="3349" s="3" customFormat="1" ht="13.5" customHeight="1" x14ac:dyDescent="0.2"/>
    <row r="3350" s="3" customFormat="1" ht="13.5" customHeight="1" x14ac:dyDescent="0.2"/>
    <row r="3351" s="3" customFormat="1" ht="13.5" customHeight="1" x14ac:dyDescent="0.2"/>
    <row r="3352" s="3" customFormat="1" ht="13.5" customHeight="1" x14ac:dyDescent="0.2"/>
    <row r="3353" s="3" customFormat="1" ht="13.5" customHeight="1" x14ac:dyDescent="0.2"/>
    <row r="3354" s="3" customFormat="1" ht="13.5" customHeight="1" x14ac:dyDescent="0.2"/>
    <row r="3355" s="3" customFormat="1" ht="13.5" customHeight="1" x14ac:dyDescent="0.2"/>
    <row r="3356" s="3" customFormat="1" ht="13.5" customHeight="1" x14ac:dyDescent="0.2"/>
    <row r="3357" s="3" customFormat="1" ht="13.5" customHeight="1" x14ac:dyDescent="0.2"/>
    <row r="3358" s="3" customFormat="1" ht="13.5" customHeight="1" x14ac:dyDescent="0.2"/>
    <row r="3359" s="3" customFormat="1" ht="13.5" customHeight="1" x14ac:dyDescent="0.2"/>
    <row r="3360" s="3" customFormat="1" ht="13.5" customHeight="1" x14ac:dyDescent="0.2"/>
    <row r="3361" s="3" customFormat="1" ht="13.5" customHeight="1" x14ac:dyDescent="0.2"/>
    <row r="3362" s="3" customFormat="1" ht="13.5" customHeight="1" x14ac:dyDescent="0.2"/>
    <row r="3363" s="3" customFormat="1" ht="13.5" customHeight="1" x14ac:dyDescent="0.2"/>
    <row r="3364" s="3" customFormat="1" ht="13.5" customHeight="1" x14ac:dyDescent="0.2"/>
    <row r="3365" s="3" customFormat="1" ht="13.5" customHeight="1" x14ac:dyDescent="0.2"/>
    <row r="3366" s="3" customFormat="1" ht="13.5" customHeight="1" x14ac:dyDescent="0.2"/>
    <row r="3367" s="3" customFormat="1" ht="13.5" customHeight="1" x14ac:dyDescent="0.2"/>
    <row r="3368" s="3" customFormat="1" ht="13.5" customHeight="1" x14ac:dyDescent="0.2"/>
    <row r="3369" s="3" customFormat="1" ht="13.5" customHeight="1" x14ac:dyDescent="0.2"/>
    <row r="3370" s="3" customFormat="1" ht="13.5" customHeight="1" x14ac:dyDescent="0.2"/>
    <row r="3371" s="3" customFormat="1" ht="13.5" customHeight="1" x14ac:dyDescent="0.2"/>
    <row r="3372" s="3" customFormat="1" ht="13.5" customHeight="1" x14ac:dyDescent="0.2"/>
    <row r="3373" s="3" customFormat="1" ht="13.5" customHeight="1" x14ac:dyDescent="0.2"/>
    <row r="3374" s="3" customFormat="1" ht="13.5" customHeight="1" x14ac:dyDescent="0.2"/>
    <row r="3375" s="3" customFormat="1" ht="13.5" customHeight="1" x14ac:dyDescent="0.2"/>
    <row r="3376" s="3" customFormat="1" ht="13.5" customHeight="1" x14ac:dyDescent="0.2"/>
    <row r="3377" s="3" customFormat="1" ht="13.5" customHeight="1" x14ac:dyDescent="0.2"/>
    <row r="3378" s="3" customFormat="1" ht="13.5" customHeight="1" x14ac:dyDescent="0.2"/>
    <row r="3379" s="3" customFormat="1" ht="13.5" customHeight="1" x14ac:dyDescent="0.2"/>
    <row r="3380" s="3" customFormat="1" ht="13.5" customHeight="1" x14ac:dyDescent="0.2"/>
    <row r="3381" s="3" customFormat="1" ht="13.5" customHeight="1" x14ac:dyDescent="0.2"/>
    <row r="3382" s="3" customFormat="1" ht="13.5" customHeight="1" x14ac:dyDescent="0.2"/>
    <row r="3383" s="3" customFormat="1" ht="13.5" customHeight="1" x14ac:dyDescent="0.2"/>
    <row r="3384" s="3" customFormat="1" ht="13.5" customHeight="1" x14ac:dyDescent="0.2"/>
    <row r="3385" s="3" customFormat="1" ht="13.5" customHeight="1" x14ac:dyDescent="0.2"/>
    <row r="3386" s="3" customFormat="1" ht="13.5" customHeight="1" x14ac:dyDescent="0.2"/>
    <row r="3387" s="3" customFormat="1" ht="13.5" customHeight="1" x14ac:dyDescent="0.2"/>
    <row r="3388" s="3" customFormat="1" ht="13.5" customHeight="1" x14ac:dyDescent="0.2"/>
    <row r="3389" s="3" customFormat="1" ht="13.5" customHeight="1" x14ac:dyDescent="0.2"/>
    <row r="3390" s="3" customFormat="1" ht="13.5" customHeight="1" x14ac:dyDescent="0.2"/>
    <row r="3391" s="3" customFormat="1" ht="13.5" customHeight="1" x14ac:dyDescent="0.2"/>
    <row r="3392" s="3" customFormat="1" ht="13.5" customHeight="1" x14ac:dyDescent="0.2"/>
    <row r="3393" s="3" customFormat="1" ht="13.5" customHeight="1" x14ac:dyDescent="0.2"/>
    <row r="3394" s="3" customFormat="1" ht="13.5" customHeight="1" x14ac:dyDescent="0.2"/>
    <row r="3395" s="3" customFormat="1" ht="13.5" customHeight="1" x14ac:dyDescent="0.2"/>
    <row r="3396" s="3" customFormat="1" ht="13.5" customHeight="1" x14ac:dyDescent="0.2"/>
    <row r="3397" s="3" customFormat="1" ht="13.5" customHeight="1" x14ac:dyDescent="0.2"/>
    <row r="3398" s="3" customFormat="1" ht="13.5" customHeight="1" x14ac:dyDescent="0.2"/>
    <row r="3399" s="3" customFormat="1" ht="13.5" customHeight="1" x14ac:dyDescent="0.2"/>
    <row r="3400" s="3" customFormat="1" ht="13.5" customHeight="1" x14ac:dyDescent="0.2"/>
    <row r="3401" s="3" customFormat="1" ht="13.5" customHeight="1" x14ac:dyDescent="0.2"/>
    <row r="3402" s="3" customFormat="1" ht="13.5" customHeight="1" x14ac:dyDescent="0.2"/>
    <row r="3403" s="3" customFormat="1" ht="13.5" customHeight="1" x14ac:dyDescent="0.2"/>
    <row r="3404" s="3" customFormat="1" ht="13.5" customHeight="1" x14ac:dyDescent="0.2"/>
    <row r="3405" s="3" customFormat="1" ht="13.5" customHeight="1" x14ac:dyDescent="0.2"/>
    <row r="3406" s="3" customFormat="1" ht="13.5" customHeight="1" x14ac:dyDescent="0.2"/>
    <row r="3407" s="3" customFormat="1" ht="13.5" customHeight="1" x14ac:dyDescent="0.2"/>
    <row r="3408" s="3" customFormat="1" ht="13.5" customHeight="1" x14ac:dyDescent="0.2"/>
    <row r="3409" s="3" customFormat="1" ht="13.5" customHeight="1" x14ac:dyDescent="0.2"/>
    <row r="3410" s="3" customFormat="1" ht="13.5" customHeight="1" x14ac:dyDescent="0.2"/>
    <row r="3411" s="3" customFormat="1" ht="13.5" customHeight="1" x14ac:dyDescent="0.2"/>
    <row r="3412" s="3" customFormat="1" ht="13.5" customHeight="1" x14ac:dyDescent="0.2"/>
    <row r="3413" s="3" customFormat="1" ht="13.5" customHeight="1" x14ac:dyDescent="0.2"/>
    <row r="3414" s="3" customFormat="1" ht="13.5" customHeight="1" x14ac:dyDescent="0.2"/>
    <row r="3415" s="3" customFormat="1" ht="13.5" customHeight="1" x14ac:dyDescent="0.2"/>
    <row r="3416" s="3" customFormat="1" ht="13.5" customHeight="1" x14ac:dyDescent="0.2"/>
    <row r="3417" s="3" customFormat="1" ht="13.5" customHeight="1" x14ac:dyDescent="0.2"/>
    <row r="3418" s="3" customFormat="1" ht="13.5" customHeight="1" x14ac:dyDescent="0.2"/>
    <row r="3419" s="3" customFormat="1" ht="13.5" customHeight="1" x14ac:dyDescent="0.2"/>
    <row r="3420" s="3" customFormat="1" ht="13.5" customHeight="1" x14ac:dyDescent="0.2"/>
    <row r="3421" s="3" customFormat="1" ht="13.5" customHeight="1" x14ac:dyDescent="0.2"/>
    <row r="3422" s="3" customFormat="1" ht="13.5" customHeight="1" x14ac:dyDescent="0.2"/>
    <row r="3423" s="3" customFormat="1" ht="13.5" customHeight="1" x14ac:dyDescent="0.2"/>
    <row r="3424" s="3" customFormat="1" ht="13.5" customHeight="1" x14ac:dyDescent="0.2"/>
    <row r="3425" s="3" customFormat="1" ht="13.5" customHeight="1" x14ac:dyDescent="0.2"/>
    <row r="3426" s="3" customFormat="1" ht="13.5" customHeight="1" x14ac:dyDescent="0.2"/>
    <row r="3427" s="3" customFormat="1" ht="13.5" customHeight="1" x14ac:dyDescent="0.2"/>
    <row r="3428" s="3" customFormat="1" ht="13.5" customHeight="1" x14ac:dyDescent="0.2"/>
    <row r="3429" s="3" customFormat="1" ht="13.5" customHeight="1" x14ac:dyDescent="0.2"/>
    <row r="3430" s="3" customFormat="1" ht="13.5" customHeight="1" x14ac:dyDescent="0.2"/>
    <row r="3431" s="3" customFormat="1" ht="13.5" customHeight="1" x14ac:dyDescent="0.2"/>
    <row r="3432" s="3" customFormat="1" ht="13.5" customHeight="1" x14ac:dyDescent="0.2"/>
    <row r="3433" s="3" customFormat="1" ht="13.5" customHeight="1" x14ac:dyDescent="0.2"/>
    <row r="3434" s="3" customFormat="1" ht="13.5" customHeight="1" x14ac:dyDescent="0.2"/>
    <row r="3435" s="3" customFormat="1" ht="13.5" customHeight="1" x14ac:dyDescent="0.2"/>
    <row r="3436" s="3" customFormat="1" ht="13.5" customHeight="1" x14ac:dyDescent="0.2"/>
    <row r="3437" s="3" customFormat="1" ht="13.5" customHeight="1" x14ac:dyDescent="0.2"/>
    <row r="3438" s="3" customFormat="1" ht="13.5" customHeight="1" x14ac:dyDescent="0.2"/>
    <row r="3439" s="3" customFormat="1" ht="13.5" customHeight="1" x14ac:dyDescent="0.2"/>
    <row r="3440" s="3" customFormat="1" ht="13.5" customHeight="1" x14ac:dyDescent="0.2"/>
    <row r="3441" s="3" customFormat="1" ht="13.5" customHeight="1" x14ac:dyDescent="0.2"/>
    <row r="3442" s="3" customFormat="1" ht="13.5" customHeight="1" x14ac:dyDescent="0.2"/>
    <row r="3443" s="3" customFormat="1" ht="13.5" customHeight="1" x14ac:dyDescent="0.2"/>
    <row r="3444" s="3" customFormat="1" ht="13.5" customHeight="1" x14ac:dyDescent="0.2"/>
    <row r="3445" s="3" customFormat="1" ht="13.5" customHeight="1" x14ac:dyDescent="0.2"/>
    <row r="3446" s="3" customFormat="1" ht="13.5" customHeight="1" x14ac:dyDescent="0.2"/>
    <row r="3447" s="3" customFormat="1" ht="13.5" customHeight="1" x14ac:dyDescent="0.2"/>
    <row r="3448" s="3" customFormat="1" ht="13.5" customHeight="1" x14ac:dyDescent="0.2"/>
    <row r="3449" s="3" customFormat="1" ht="13.5" customHeight="1" x14ac:dyDescent="0.2"/>
    <row r="3450" s="3" customFormat="1" ht="13.5" customHeight="1" x14ac:dyDescent="0.2"/>
    <row r="3451" s="3" customFormat="1" ht="13.5" customHeight="1" x14ac:dyDescent="0.2"/>
    <row r="3452" s="3" customFormat="1" ht="13.5" customHeight="1" x14ac:dyDescent="0.2"/>
    <row r="3453" s="3" customFormat="1" ht="13.5" customHeight="1" x14ac:dyDescent="0.2"/>
    <row r="3454" s="3" customFormat="1" ht="13.5" customHeight="1" x14ac:dyDescent="0.2"/>
    <row r="3455" s="3" customFormat="1" ht="13.5" customHeight="1" x14ac:dyDescent="0.2"/>
    <row r="3456" s="3" customFormat="1" ht="13.5" customHeight="1" x14ac:dyDescent="0.2"/>
    <row r="3457" s="3" customFormat="1" ht="13.5" customHeight="1" x14ac:dyDescent="0.2"/>
    <row r="3458" s="3" customFormat="1" ht="13.5" customHeight="1" x14ac:dyDescent="0.2"/>
    <row r="3459" s="3" customFormat="1" ht="13.5" customHeight="1" x14ac:dyDescent="0.2"/>
    <row r="3460" s="3" customFormat="1" ht="13.5" customHeight="1" x14ac:dyDescent="0.2"/>
    <row r="3461" s="3" customFormat="1" ht="13.5" customHeight="1" x14ac:dyDescent="0.2"/>
    <row r="3462" s="3" customFormat="1" ht="13.5" customHeight="1" x14ac:dyDescent="0.2"/>
    <row r="3463" s="3" customFormat="1" ht="13.5" customHeight="1" x14ac:dyDescent="0.2"/>
    <row r="3464" s="3" customFormat="1" ht="13.5" customHeight="1" x14ac:dyDescent="0.2"/>
    <row r="3465" s="3" customFormat="1" ht="13.5" customHeight="1" x14ac:dyDescent="0.2"/>
    <row r="3466" s="3" customFormat="1" ht="13.5" customHeight="1" x14ac:dyDescent="0.2"/>
    <row r="3467" s="3" customFormat="1" ht="13.5" customHeight="1" x14ac:dyDescent="0.2"/>
    <row r="3468" s="3" customFormat="1" ht="13.5" customHeight="1" x14ac:dyDescent="0.2"/>
    <row r="3469" s="3" customFormat="1" ht="13.5" customHeight="1" x14ac:dyDescent="0.2"/>
    <row r="3470" s="3" customFormat="1" ht="13.5" customHeight="1" x14ac:dyDescent="0.2"/>
    <row r="3471" s="3" customFormat="1" ht="13.5" customHeight="1" x14ac:dyDescent="0.2"/>
    <row r="3472" s="3" customFormat="1" ht="13.5" customHeight="1" x14ac:dyDescent="0.2"/>
    <row r="3473" s="3" customFormat="1" ht="13.5" customHeight="1" x14ac:dyDescent="0.2"/>
    <row r="3474" s="3" customFormat="1" ht="13.5" customHeight="1" x14ac:dyDescent="0.2"/>
    <row r="3475" s="3" customFormat="1" ht="13.5" customHeight="1" x14ac:dyDescent="0.2"/>
    <row r="3476" s="3" customFormat="1" ht="13.5" customHeight="1" x14ac:dyDescent="0.2"/>
    <row r="3477" s="3" customFormat="1" ht="13.5" customHeight="1" x14ac:dyDescent="0.2"/>
    <row r="3478" s="3" customFormat="1" ht="13.5" customHeight="1" x14ac:dyDescent="0.2"/>
    <row r="3479" s="3" customFormat="1" ht="13.5" customHeight="1" x14ac:dyDescent="0.2"/>
    <row r="3480" s="3" customFormat="1" ht="13.5" customHeight="1" x14ac:dyDescent="0.2"/>
    <row r="3481" s="3" customFormat="1" ht="13.5" customHeight="1" x14ac:dyDescent="0.2"/>
    <row r="3482" s="3" customFormat="1" ht="13.5" customHeight="1" x14ac:dyDescent="0.2"/>
    <row r="3483" s="3" customFormat="1" ht="13.5" customHeight="1" x14ac:dyDescent="0.2"/>
    <row r="3484" s="3" customFormat="1" ht="13.5" customHeight="1" x14ac:dyDescent="0.2"/>
    <row r="3485" s="3" customFormat="1" ht="13.5" customHeight="1" x14ac:dyDescent="0.2"/>
    <row r="3486" s="3" customFormat="1" ht="13.5" customHeight="1" x14ac:dyDescent="0.2"/>
    <row r="3487" s="3" customFormat="1" ht="13.5" customHeight="1" x14ac:dyDescent="0.2"/>
    <row r="3488" s="3" customFormat="1" ht="13.5" customHeight="1" x14ac:dyDescent="0.2"/>
    <row r="3489" s="3" customFormat="1" ht="13.5" customHeight="1" x14ac:dyDescent="0.2"/>
    <row r="3490" s="3" customFormat="1" ht="13.5" customHeight="1" x14ac:dyDescent="0.2"/>
    <row r="3491" s="3" customFormat="1" ht="13.5" customHeight="1" x14ac:dyDescent="0.2"/>
    <row r="3492" s="3" customFormat="1" ht="13.5" customHeight="1" x14ac:dyDescent="0.2"/>
    <row r="3493" s="3" customFormat="1" ht="13.5" customHeight="1" x14ac:dyDescent="0.2"/>
    <row r="3494" s="3" customFormat="1" ht="13.5" customHeight="1" x14ac:dyDescent="0.2"/>
    <row r="3495" s="3" customFormat="1" ht="13.5" customHeight="1" x14ac:dyDescent="0.2"/>
    <row r="3496" s="3" customFormat="1" ht="13.5" customHeight="1" x14ac:dyDescent="0.2"/>
    <row r="3497" s="3" customFormat="1" ht="13.5" customHeight="1" x14ac:dyDescent="0.2"/>
    <row r="3498" s="3" customFormat="1" ht="13.5" customHeight="1" x14ac:dyDescent="0.2"/>
    <row r="3499" s="3" customFormat="1" ht="13.5" customHeight="1" x14ac:dyDescent="0.2"/>
    <row r="3500" s="3" customFormat="1" ht="13.5" customHeight="1" x14ac:dyDescent="0.2"/>
    <row r="3501" s="3" customFormat="1" ht="13.5" customHeight="1" x14ac:dyDescent="0.2"/>
    <row r="3502" s="3" customFormat="1" ht="13.5" customHeight="1" x14ac:dyDescent="0.2"/>
    <row r="3503" s="3" customFormat="1" ht="13.5" customHeight="1" x14ac:dyDescent="0.2"/>
    <row r="3504" s="3" customFormat="1" ht="13.5" customHeight="1" x14ac:dyDescent="0.2"/>
    <row r="3505" s="3" customFormat="1" ht="13.5" customHeight="1" x14ac:dyDescent="0.2"/>
    <row r="3506" s="3" customFormat="1" ht="13.5" customHeight="1" x14ac:dyDescent="0.2"/>
    <row r="3507" s="3" customFormat="1" ht="13.5" customHeight="1" x14ac:dyDescent="0.2"/>
    <row r="3508" s="3" customFormat="1" ht="13.5" customHeight="1" x14ac:dyDescent="0.2"/>
    <row r="3509" s="3" customFormat="1" ht="13.5" customHeight="1" x14ac:dyDescent="0.2"/>
    <row r="3510" s="3" customFormat="1" ht="13.5" customHeight="1" x14ac:dyDescent="0.2"/>
    <row r="3511" s="3" customFormat="1" ht="13.5" customHeight="1" x14ac:dyDescent="0.2"/>
    <row r="3512" s="3" customFormat="1" ht="13.5" customHeight="1" x14ac:dyDescent="0.2"/>
    <row r="3513" s="3" customFormat="1" ht="13.5" customHeight="1" x14ac:dyDescent="0.2"/>
    <row r="3514" s="3" customFormat="1" ht="13.5" customHeight="1" x14ac:dyDescent="0.2"/>
    <row r="3515" s="3" customFormat="1" ht="13.5" customHeight="1" x14ac:dyDescent="0.2"/>
    <row r="3516" s="3" customFormat="1" ht="13.5" customHeight="1" x14ac:dyDescent="0.2"/>
    <row r="3517" s="3" customFormat="1" ht="13.5" customHeight="1" x14ac:dyDescent="0.2"/>
    <row r="3518" s="3" customFormat="1" ht="13.5" customHeight="1" x14ac:dyDescent="0.2"/>
    <row r="3519" s="3" customFormat="1" ht="13.5" customHeight="1" x14ac:dyDescent="0.2"/>
    <row r="3520" s="3" customFormat="1" ht="13.5" customHeight="1" x14ac:dyDescent="0.2"/>
    <row r="3521" s="3" customFormat="1" ht="13.5" customHeight="1" x14ac:dyDescent="0.2"/>
    <row r="3522" s="3" customFormat="1" ht="13.5" customHeight="1" x14ac:dyDescent="0.2"/>
    <row r="3523" s="3" customFormat="1" ht="13.5" customHeight="1" x14ac:dyDescent="0.2"/>
    <row r="3524" s="3" customFormat="1" ht="13.5" customHeight="1" x14ac:dyDescent="0.2"/>
    <row r="3525" s="3" customFormat="1" ht="13.5" customHeight="1" x14ac:dyDescent="0.2"/>
    <row r="3526" s="3" customFormat="1" ht="13.5" customHeight="1" x14ac:dyDescent="0.2"/>
    <row r="3527" s="3" customFormat="1" ht="13.5" customHeight="1" x14ac:dyDescent="0.2"/>
    <row r="3528" s="3" customFormat="1" ht="13.5" customHeight="1" x14ac:dyDescent="0.2"/>
    <row r="3529" s="3" customFormat="1" ht="13.5" customHeight="1" x14ac:dyDescent="0.2"/>
    <row r="3530" s="3" customFormat="1" ht="13.5" customHeight="1" x14ac:dyDescent="0.2"/>
    <row r="3531" s="3" customFormat="1" ht="13.5" customHeight="1" x14ac:dyDescent="0.2"/>
    <row r="3532" s="3" customFormat="1" ht="13.5" customHeight="1" x14ac:dyDescent="0.2"/>
    <row r="3533" s="3" customFormat="1" ht="13.5" customHeight="1" x14ac:dyDescent="0.2"/>
    <row r="3534" s="3" customFormat="1" ht="13.5" customHeight="1" x14ac:dyDescent="0.2"/>
    <row r="3535" s="3" customFormat="1" ht="13.5" customHeight="1" x14ac:dyDescent="0.2"/>
    <row r="3536" s="3" customFormat="1" ht="13.5" customHeight="1" x14ac:dyDescent="0.2"/>
    <row r="3537" s="3" customFormat="1" ht="13.5" customHeight="1" x14ac:dyDescent="0.2"/>
    <row r="3538" s="3" customFormat="1" ht="13.5" customHeight="1" x14ac:dyDescent="0.2"/>
    <row r="3539" s="3" customFormat="1" ht="13.5" customHeight="1" x14ac:dyDescent="0.2"/>
    <row r="3540" s="3" customFormat="1" ht="13.5" customHeight="1" x14ac:dyDescent="0.2"/>
    <row r="3541" s="3" customFormat="1" ht="13.5" customHeight="1" x14ac:dyDescent="0.2"/>
    <row r="3542" s="3" customFormat="1" ht="13.5" customHeight="1" x14ac:dyDescent="0.2"/>
    <row r="3543" s="3" customFormat="1" ht="13.5" customHeight="1" x14ac:dyDescent="0.2"/>
    <row r="3544" s="3" customFormat="1" ht="13.5" customHeight="1" x14ac:dyDescent="0.2"/>
    <row r="3545" s="3" customFormat="1" ht="13.5" customHeight="1" x14ac:dyDescent="0.2"/>
    <row r="3546" s="3" customFormat="1" ht="13.5" customHeight="1" x14ac:dyDescent="0.2"/>
    <row r="3547" s="3" customFormat="1" ht="13.5" customHeight="1" x14ac:dyDescent="0.2"/>
    <row r="3548" s="3" customFormat="1" ht="13.5" customHeight="1" x14ac:dyDescent="0.2"/>
    <row r="3549" s="3" customFormat="1" ht="13.5" customHeight="1" x14ac:dyDescent="0.2"/>
    <row r="3550" s="3" customFormat="1" ht="13.5" customHeight="1" x14ac:dyDescent="0.2"/>
    <row r="3551" s="3" customFormat="1" ht="13.5" customHeight="1" x14ac:dyDescent="0.2"/>
    <row r="3552" s="3" customFormat="1" ht="13.5" customHeight="1" x14ac:dyDescent="0.2"/>
    <row r="3553" s="3" customFormat="1" ht="13.5" customHeight="1" x14ac:dyDescent="0.2"/>
    <row r="3554" s="3" customFormat="1" ht="13.5" customHeight="1" x14ac:dyDescent="0.2"/>
    <row r="3555" s="3" customFormat="1" ht="13.5" customHeight="1" x14ac:dyDescent="0.2"/>
    <row r="3556" s="3" customFormat="1" ht="13.5" customHeight="1" x14ac:dyDescent="0.2"/>
    <row r="3557" s="3" customFormat="1" ht="13.5" customHeight="1" x14ac:dyDescent="0.2"/>
    <row r="3558" s="3" customFormat="1" ht="13.5" customHeight="1" x14ac:dyDescent="0.2"/>
    <row r="3559" s="3" customFormat="1" ht="13.5" customHeight="1" x14ac:dyDescent="0.2"/>
    <row r="3560" s="3" customFormat="1" ht="13.5" customHeight="1" x14ac:dyDescent="0.2"/>
    <row r="3561" s="3" customFormat="1" ht="13.5" customHeight="1" x14ac:dyDescent="0.2"/>
    <row r="3562" s="3" customFormat="1" ht="13.5" customHeight="1" x14ac:dyDescent="0.2"/>
    <row r="3563" s="3" customFormat="1" ht="13.5" customHeight="1" x14ac:dyDescent="0.2"/>
    <row r="3564" s="3" customFormat="1" ht="13.5" customHeight="1" x14ac:dyDescent="0.2"/>
    <row r="3565" s="3" customFormat="1" ht="13.5" customHeight="1" x14ac:dyDescent="0.2"/>
    <row r="3566" s="3" customFormat="1" ht="13.5" customHeight="1" x14ac:dyDescent="0.2"/>
    <row r="3567" s="3" customFormat="1" ht="13.5" customHeight="1" x14ac:dyDescent="0.2"/>
    <row r="3568" s="3" customFormat="1" ht="13.5" customHeight="1" x14ac:dyDescent="0.2"/>
    <row r="3569" s="3" customFormat="1" ht="13.5" customHeight="1" x14ac:dyDescent="0.2"/>
    <row r="3570" s="3" customFormat="1" ht="13.5" customHeight="1" x14ac:dyDescent="0.2"/>
    <row r="3571" s="3" customFormat="1" ht="13.5" customHeight="1" x14ac:dyDescent="0.2"/>
    <row r="3572" s="3" customFormat="1" ht="13.5" customHeight="1" x14ac:dyDescent="0.2"/>
    <row r="3573" s="3" customFormat="1" ht="13.5" customHeight="1" x14ac:dyDescent="0.2"/>
    <row r="3574" s="3" customFormat="1" ht="13.5" customHeight="1" x14ac:dyDescent="0.2"/>
    <row r="3575" s="3" customFormat="1" ht="13.5" customHeight="1" x14ac:dyDescent="0.2"/>
    <row r="3576" s="3" customFormat="1" ht="13.5" customHeight="1" x14ac:dyDescent="0.2"/>
    <row r="3577" s="3" customFormat="1" ht="13.5" customHeight="1" x14ac:dyDescent="0.2"/>
    <row r="3578" s="3" customFormat="1" ht="13.5" customHeight="1" x14ac:dyDescent="0.2"/>
    <row r="3579" s="3" customFormat="1" ht="13.5" customHeight="1" x14ac:dyDescent="0.2"/>
    <row r="3580" s="3" customFormat="1" ht="13.5" customHeight="1" x14ac:dyDescent="0.2"/>
    <row r="3581" s="3" customFormat="1" ht="13.5" customHeight="1" x14ac:dyDescent="0.2"/>
    <row r="3582" s="3" customFormat="1" ht="13.5" customHeight="1" x14ac:dyDescent="0.2"/>
    <row r="3583" s="3" customFormat="1" ht="13.5" customHeight="1" x14ac:dyDescent="0.2"/>
    <row r="3584" s="3" customFormat="1" ht="13.5" customHeight="1" x14ac:dyDescent="0.2"/>
    <row r="3585" s="3" customFormat="1" ht="13.5" customHeight="1" x14ac:dyDescent="0.2"/>
    <row r="3586" s="3" customFormat="1" ht="13.5" customHeight="1" x14ac:dyDescent="0.2"/>
    <row r="3587" s="3" customFormat="1" ht="13.5" customHeight="1" x14ac:dyDescent="0.2"/>
    <row r="3588" s="3" customFormat="1" ht="13.5" customHeight="1" x14ac:dyDescent="0.2"/>
    <row r="3589" s="3" customFormat="1" ht="13.5" customHeight="1" x14ac:dyDescent="0.2"/>
    <row r="3590" s="3" customFormat="1" ht="13.5" customHeight="1" x14ac:dyDescent="0.2"/>
    <row r="3591" s="3" customFormat="1" ht="13.5" customHeight="1" x14ac:dyDescent="0.2"/>
    <row r="3592" s="3" customFormat="1" ht="13.5" customHeight="1" x14ac:dyDescent="0.2"/>
    <row r="3593" s="3" customFormat="1" ht="13.5" customHeight="1" x14ac:dyDescent="0.2"/>
    <row r="3594" s="3" customFormat="1" ht="13.5" customHeight="1" x14ac:dyDescent="0.2"/>
    <row r="3595" s="3" customFormat="1" ht="13.5" customHeight="1" x14ac:dyDescent="0.2"/>
    <row r="3596" s="3" customFormat="1" ht="13.5" customHeight="1" x14ac:dyDescent="0.2"/>
    <row r="3597" s="3" customFormat="1" ht="13.5" customHeight="1" x14ac:dyDescent="0.2"/>
    <row r="3598" s="3" customFormat="1" ht="13.5" customHeight="1" x14ac:dyDescent="0.2"/>
    <row r="3599" s="3" customFormat="1" ht="13.5" customHeight="1" x14ac:dyDescent="0.2"/>
    <row r="3600" s="3" customFormat="1" ht="13.5" customHeight="1" x14ac:dyDescent="0.2"/>
    <row r="3601" s="3" customFormat="1" ht="13.5" customHeight="1" x14ac:dyDescent="0.2"/>
    <row r="3602" s="3" customFormat="1" ht="13.5" customHeight="1" x14ac:dyDescent="0.2"/>
    <row r="3603" s="3" customFormat="1" ht="13.5" customHeight="1" x14ac:dyDescent="0.2"/>
    <row r="3604" s="3" customFormat="1" ht="13.5" customHeight="1" x14ac:dyDescent="0.2"/>
    <row r="3605" s="3" customFormat="1" ht="13.5" customHeight="1" x14ac:dyDescent="0.2"/>
    <row r="3606" s="3" customFormat="1" ht="13.5" customHeight="1" x14ac:dyDescent="0.2"/>
    <row r="3607" s="3" customFormat="1" ht="13.5" customHeight="1" x14ac:dyDescent="0.2"/>
    <row r="3608" s="3" customFormat="1" ht="13.5" customHeight="1" x14ac:dyDescent="0.2"/>
    <row r="3609" s="3" customFormat="1" ht="13.5" customHeight="1" x14ac:dyDescent="0.2"/>
    <row r="3610" s="3" customFormat="1" ht="13.5" customHeight="1" x14ac:dyDescent="0.2"/>
    <row r="3611" s="3" customFormat="1" ht="13.5" customHeight="1" x14ac:dyDescent="0.2"/>
    <row r="3612" s="3" customFormat="1" ht="13.5" customHeight="1" x14ac:dyDescent="0.2"/>
    <row r="3613" s="3" customFormat="1" ht="13.5" customHeight="1" x14ac:dyDescent="0.2"/>
    <row r="3614" s="3" customFormat="1" ht="13.5" customHeight="1" x14ac:dyDescent="0.2"/>
    <row r="3615" s="3" customFormat="1" ht="13.5" customHeight="1" x14ac:dyDescent="0.2"/>
    <row r="3616" s="3" customFormat="1" ht="13.5" customHeight="1" x14ac:dyDescent="0.2"/>
    <row r="3617" s="3" customFormat="1" ht="13.5" customHeight="1" x14ac:dyDescent="0.2"/>
    <row r="3618" s="3" customFormat="1" ht="13.5" customHeight="1" x14ac:dyDescent="0.2"/>
    <row r="3619" s="3" customFormat="1" ht="13.5" customHeight="1" x14ac:dyDescent="0.2"/>
    <row r="3620" s="3" customFormat="1" ht="13.5" customHeight="1" x14ac:dyDescent="0.2"/>
    <row r="3621" s="3" customFormat="1" ht="13.5" customHeight="1" x14ac:dyDescent="0.2"/>
    <row r="3622" s="3" customFormat="1" ht="13.5" customHeight="1" x14ac:dyDescent="0.2"/>
    <row r="3623" s="3" customFormat="1" ht="13.5" customHeight="1" x14ac:dyDescent="0.2"/>
    <row r="3624" s="3" customFormat="1" ht="13.5" customHeight="1" x14ac:dyDescent="0.2"/>
    <row r="3625" s="3" customFormat="1" ht="13.5" customHeight="1" x14ac:dyDescent="0.2"/>
    <row r="3626" s="3" customFormat="1" ht="13.5" customHeight="1" x14ac:dyDescent="0.2"/>
    <row r="3627" s="3" customFormat="1" ht="13.5" customHeight="1" x14ac:dyDescent="0.2"/>
    <row r="3628" s="3" customFormat="1" ht="13.5" customHeight="1" x14ac:dyDescent="0.2"/>
    <row r="3629" s="3" customFormat="1" ht="13.5" customHeight="1" x14ac:dyDescent="0.2"/>
    <row r="3630" s="3" customFormat="1" ht="13.5" customHeight="1" x14ac:dyDescent="0.2"/>
    <row r="3631" s="3" customFormat="1" ht="13.5" customHeight="1" x14ac:dyDescent="0.2"/>
    <row r="3632" s="3" customFormat="1" ht="13.5" customHeight="1" x14ac:dyDescent="0.2"/>
    <row r="3633" s="3" customFormat="1" ht="13.5" customHeight="1" x14ac:dyDescent="0.2"/>
    <row r="3634" s="3" customFormat="1" ht="13.5" customHeight="1" x14ac:dyDescent="0.2"/>
    <row r="3635" s="3" customFormat="1" ht="13.5" customHeight="1" x14ac:dyDescent="0.2"/>
    <row r="3636" s="3" customFormat="1" ht="13.5" customHeight="1" x14ac:dyDescent="0.2"/>
    <row r="3637" s="3" customFormat="1" ht="13.5" customHeight="1" x14ac:dyDescent="0.2"/>
    <row r="3638" s="3" customFormat="1" ht="13.5" customHeight="1" x14ac:dyDescent="0.2"/>
    <row r="3639" s="3" customFormat="1" ht="13.5" customHeight="1" x14ac:dyDescent="0.2"/>
    <row r="3640" s="3" customFormat="1" ht="13.5" customHeight="1" x14ac:dyDescent="0.2"/>
    <row r="3641" s="3" customFormat="1" ht="13.5" customHeight="1" x14ac:dyDescent="0.2"/>
    <row r="3642" s="3" customFormat="1" ht="13.5" customHeight="1" x14ac:dyDescent="0.2"/>
    <row r="3643" s="3" customFormat="1" ht="13.5" customHeight="1" x14ac:dyDescent="0.2"/>
    <row r="3644" s="3" customFormat="1" ht="13.5" customHeight="1" x14ac:dyDescent="0.2"/>
    <row r="3645" s="3" customFormat="1" ht="13.5" customHeight="1" x14ac:dyDescent="0.2"/>
    <row r="3646" s="3" customFormat="1" ht="13.5" customHeight="1" x14ac:dyDescent="0.2"/>
    <row r="3647" s="3" customFormat="1" ht="13.5" customHeight="1" x14ac:dyDescent="0.2"/>
    <row r="3648" s="3" customFormat="1" ht="13.5" customHeight="1" x14ac:dyDescent="0.2"/>
    <row r="3649" s="3" customFormat="1" ht="13.5" customHeight="1" x14ac:dyDescent="0.2"/>
    <row r="3650" s="3" customFormat="1" ht="13.5" customHeight="1" x14ac:dyDescent="0.2"/>
    <row r="3651" s="3" customFormat="1" ht="13.5" customHeight="1" x14ac:dyDescent="0.2"/>
    <row r="3652" s="3" customFormat="1" ht="13.5" customHeight="1" x14ac:dyDescent="0.2"/>
    <row r="3653" s="3" customFormat="1" ht="13.5" customHeight="1" x14ac:dyDescent="0.2"/>
    <row r="3654" s="3" customFormat="1" ht="13.5" customHeight="1" x14ac:dyDescent="0.2"/>
    <row r="3655" s="3" customFormat="1" ht="13.5" customHeight="1" x14ac:dyDescent="0.2"/>
    <row r="3656" s="3" customFormat="1" ht="13.5" customHeight="1" x14ac:dyDescent="0.2"/>
    <row r="3657" s="3" customFormat="1" ht="13.5" customHeight="1" x14ac:dyDescent="0.2"/>
    <row r="3658" s="3" customFormat="1" ht="13.5" customHeight="1" x14ac:dyDescent="0.2"/>
    <row r="3659" s="3" customFormat="1" ht="13.5" customHeight="1" x14ac:dyDescent="0.2"/>
    <row r="3660" s="3" customFormat="1" ht="13.5" customHeight="1" x14ac:dyDescent="0.2"/>
    <row r="3661" s="3" customFormat="1" ht="13.5" customHeight="1" x14ac:dyDescent="0.2"/>
    <row r="3662" s="3" customFormat="1" ht="13.5" customHeight="1" x14ac:dyDescent="0.2"/>
    <row r="3663" s="3" customFormat="1" ht="13.5" customHeight="1" x14ac:dyDescent="0.2"/>
    <row r="3664" s="3" customFormat="1" ht="13.5" customHeight="1" x14ac:dyDescent="0.2"/>
    <row r="3665" s="3" customFormat="1" ht="13.5" customHeight="1" x14ac:dyDescent="0.2"/>
    <row r="3666" s="3" customFormat="1" ht="13.5" customHeight="1" x14ac:dyDescent="0.2"/>
    <row r="3667" s="3" customFormat="1" ht="13.5" customHeight="1" x14ac:dyDescent="0.2"/>
    <row r="3668" s="3" customFormat="1" ht="13.5" customHeight="1" x14ac:dyDescent="0.2"/>
    <row r="3669" s="3" customFormat="1" ht="13.5" customHeight="1" x14ac:dyDescent="0.2"/>
    <row r="3670" s="3" customFormat="1" ht="13.5" customHeight="1" x14ac:dyDescent="0.2"/>
    <row r="3671" s="3" customFormat="1" ht="13.5" customHeight="1" x14ac:dyDescent="0.2"/>
    <row r="3672" s="3" customFormat="1" ht="13.5" customHeight="1" x14ac:dyDescent="0.2"/>
    <row r="3673" s="3" customFormat="1" ht="13.5" customHeight="1" x14ac:dyDescent="0.2"/>
    <row r="3674" s="3" customFormat="1" ht="13.5" customHeight="1" x14ac:dyDescent="0.2"/>
    <row r="3675" s="3" customFormat="1" ht="13.5" customHeight="1" x14ac:dyDescent="0.2"/>
    <row r="3676" s="3" customFormat="1" ht="13.5" customHeight="1" x14ac:dyDescent="0.2"/>
    <row r="3677" s="3" customFormat="1" ht="13.5" customHeight="1" x14ac:dyDescent="0.2"/>
    <row r="3678" s="3" customFormat="1" ht="13.5" customHeight="1" x14ac:dyDescent="0.2"/>
    <row r="3679" s="3" customFormat="1" ht="13.5" customHeight="1" x14ac:dyDescent="0.2"/>
    <row r="3680" s="3" customFormat="1" ht="13.5" customHeight="1" x14ac:dyDescent="0.2"/>
    <row r="3681" s="3" customFormat="1" ht="13.5" customHeight="1" x14ac:dyDescent="0.2"/>
    <row r="3682" s="3" customFormat="1" ht="13.5" customHeight="1" x14ac:dyDescent="0.2"/>
    <row r="3683" s="3" customFormat="1" ht="13.5" customHeight="1" x14ac:dyDescent="0.2"/>
    <row r="3684" s="3" customFormat="1" ht="13.5" customHeight="1" x14ac:dyDescent="0.2"/>
    <row r="3685" s="3" customFormat="1" ht="13.5" customHeight="1" x14ac:dyDescent="0.2"/>
    <row r="3686" s="3" customFormat="1" ht="13.5" customHeight="1" x14ac:dyDescent="0.2"/>
    <row r="3687" s="3" customFormat="1" ht="13.5" customHeight="1" x14ac:dyDescent="0.2"/>
    <row r="3688" s="3" customFormat="1" ht="13.5" customHeight="1" x14ac:dyDescent="0.2"/>
    <row r="3689" s="3" customFormat="1" ht="13.5" customHeight="1" x14ac:dyDescent="0.2"/>
    <row r="3690" s="3" customFormat="1" ht="13.5" customHeight="1" x14ac:dyDescent="0.2"/>
    <row r="3691" s="3" customFormat="1" ht="13.5" customHeight="1" x14ac:dyDescent="0.2"/>
    <row r="3692" s="3" customFormat="1" ht="13.5" customHeight="1" x14ac:dyDescent="0.2"/>
    <row r="3693" s="3" customFormat="1" ht="13.5" customHeight="1" x14ac:dyDescent="0.2"/>
    <row r="3694" s="3" customFormat="1" ht="13.5" customHeight="1" x14ac:dyDescent="0.2"/>
    <row r="3695" s="3" customFormat="1" ht="13.5" customHeight="1" x14ac:dyDescent="0.2"/>
    <row r="3696" s="3" customFormat="1" ht="13.5" customHeight="1" x14ac:dyDescent="0.2"/>
    <row r="3697" s="3" customFormat="1" ht="13.5" customHeight="1" x14ac:dyDescent="0.2"/>
    <row r="3698" s="3" customFormat="1" ht="13.5" customHeight="1" x14ac:dyDescent="0.2"/>
    <row r="3699" s="3" customFormat="1" ht="13.5" customHeight="1" x14ac:dyDescent="0.2"/>
    <row r="3700" s="3" customFormat="1" ht="13.5" customHeight="1" x14ac:dyDescent="0.2"/>
    <row r="3701" s="3" customFormat="1" ht="13.5" customHeight="1" x14ac:dyDescent="0.2"/>
    <row r="3702" s="3" customFormat="1" ht="13.5" customHeight="1" x14ac:dyDescent="0.2"/>
    <row r="3703" s="3" customFormat="1" ht="13.5" customHeight="1" x14ac:dyDescent="0.2"/>
    <row r="3704" s="3" customFormat="1" ht="13.5" customHeight="1" x14ac:dyDescent="0.2"/>
    <row r="3705" s="3" customFormat="1" ht="13.5" customHeight="1" x14ac:dyDescent="0.2"/>
    <row r="3706" s="3" customFormat="1" ht="13.5" customHeight="1" x14ac:dyDescent="0.2"/>
    <row r="3707" s="3" customFormat="1" ht="13.5" customHeight="1" x14ac:dyDescent="0.2"/>
    <row r="3708" s="3" customFormat="1" ht="13.5" customHeight="1" x14ac:dyDescent="0.2"/>
    <row r="3709" s="3" customFormat="1" ht="13.5" customHeight="1" x14ac:dyDescent="0.2"/>
    <row r="3710" s="3" customFormat="1" ht="13.5" customHeight="1" x14ac:dyDescent="0.2"/>
    <row r="3711" s="3" customFormat="1" ht="13.5" customHeight="1" x14ac:dyDescent="0.2"/>
    <row r="3712" s="3" customFormat="1" ht="13.5" customHeight="1" x14ac:dyDescent="0.2"/>
    <row r="3713" s="3" customFormat="1" ht="13.5" customHeight="1" x14ac:dyDescent="0.2"/>
    <row r="3714" s="3" customFormat="1" ht="13.5" customHeight="1" x14ac:dyDescent="0.2"/>
    <row r="3715" s="3" customFormat="1" ht="13.5" customHeight="1" x14ac:dyDescent="0.2"/>
    <row r="3716" s="3" customFormat="1" ht="13.5" customHeight="1" x14ac:dyDescent="0.2"/>
    <row r="3717" s="3" customFormat="1" ht="13.5" customHeight="1" x14ac:dyDescent="0.2"/>
    <row r="3718" s="3" customFormat="1" ht="13.5" customHeight="1" x14ac:dyDescent="0.2"/>
    <row r="3719" s="3" customFormat="1" ht="13.5" customHeight="1" x14ac:dyDescent="0.2"/>
    <row r="3720" s="3" customFormat="1" ht="13.5" customHeight="1" x14ac:dyDescent="0.2"/>
    <row r="3721" s="3" customFormat="1" ht="13.5" customHeight="1" x14ac:dyDescent="0.2"/>
    <row r="3722" s="3" customFormat="1" ht="13.5" customHeight="1" x14ac:dyDescent="0.2"/>
    <row r="3723" s="3" customFormat="1" ht="13.5" customHeight="1" x14ac:dyDescent="0.2"/>
    <row r="3724" s="3" customFormat="1" ht="13.5" customHeight="1" x14ac:dyDescent="0.2"/>
    <row r="3725" s="3" customFormat="1" ht="13.5" customHeight="1" x14ac:dyDescent="0.2"/>
    <row r="3726" s="3" customFormat="1" ht="13.5" customHeight="1" x14ac:dyDescent="0.2"/>
    <row r="3727" s="3" customFormat="1" ht="13.5" customHeight="1" x14ac:dyDescent="0.2"/>
    <row r="3728" s="3" customFormat="1" ht="13.5" customHeight="1" x14ac:dyDescent="0.2"/>
    <row r="3729" s="3" customFormat="1" ht="13.5" customHeight="1" x14ac:dyDescent="0.2"/>
    <row r="3730" s="3" customFormat="1" ht="13.5" customHeight="1" x14ac:dyDescent="0.2"/>
    <row r="3731" s="3" customFormat="1" ht="13.5" customHeight="1" x14ac:dyDescent="0.2"/>
    <row r="3732" s="3" customFormat="1" ht="13.5" customHeight="1" x14ac:dyDescent="0.2"/>
    <row r="3733" s="3" customFormat="1" ht="13.5" customHeight="1" x14ac:dyDescent="0.2"/>
    <row r="3734" s="3" customFormat="1" ht="13.5" customHeight="1" x14ac:dyDescent="0.2"/>
    <row r="3735" s="3" customFormat="1" ht="13.5" customHeight="1" x14ac:dyDescent="0.2"/>
    <row r="3736" s="3" customFormat="1" ht="13.5" customHeight="1" x14ac:dyDescent="0.2"/>
    <row r="3737" s="3" customFormat="1" ht="13.5" customHeight="1" x14ac:dyDescent="0.2"/>
    <row r="3738" s="3" customFormat="1" ht="13.5" customHeight="1" x14ac:dyDescent="0.2"/>
    <row r="3739" s="3" customFormat="1" ht="13.5" customHeight="1" x14ac:dyDescent="0.2"/>
    <row r="3740" s="3" customFormat="1" ht="13.5" customHeight="1" x14ac:dyDescent="0.2"/>
    <row r="3741" s="3" customFormat="1" ht="13.5" customHeight="1" x14ac:dyDescent="0.2"/>
    <row r="3742" s="3" customFormat="1" ht="13.5" customHeight="1" x14ac:dyDescent="0.2"/>
    <row r="3743" s="3" customFormat="1" ht="13.5" customHeight="1" x14ac:dyDescent="0.2"/>
    <row r="3744" s="3" customFormat="1" ht="13.5" customHeight="1" x14ac:dyDescent="0.2"/>
    <row r="3745" s="3" customFormat="1" ht="13.5" customHeight="1" x14ac:dyDescent="0.2"/>
    <row r="3746" s="3" customFormat="1" ht="13.5" customHeight="1" x14ac:dyDescent="0.2"/>
    <row r="3747" s="3" customFormat="1" ht="13.5" customHeight="1" x14ac:dyDescent="0.2"/>
    <row r="3748" s="3" customFormat="1" ht="13.5" customHeight="1" x14ac:dyDescent="0.2"/>
    <row r="3749" s="3" customFormat="1" ht="13.5" customHeight="1" x14ac:dyDescent="0.2"/>
    <row r="3750" s="3" customFormat="1" ht="13.5" customHeight="1" x14ac:dyDescent="0.2"/>
    <row r="3751" s="3" customFormat="1" ht="13.5" customHeight="1" x14ac:dyDescent="0.2"/>
    <row r="3752" s="3" customFormat="1" ht="13.5" customHeight="1" x14ac:dyDescent="0.2"/>
    <row r="3753" s="3" customFormat="1" ht="13.5" customHeight="1" x14ac:dyDescent="0.2"/>
    <row r="3754" s="3" customFormat="1" ht="13.5" customHeight="1" x14ac:dyDescent="0.2"/>
    <row r="3755" s="3" customFormat="1" ht="13.5" customHeight="1" x14ac:dyDescent="0.2"/>
    <row r="3756" s="3" customFormat="1" ht="13.5" customHeight="1" x14ac:dyDescent="0.2"/>
    <row r="3757" s="3" customFormat="1" ht="13.5" customHeight="1" x14ac:dyDescent="0.2"/>
    <row r="3758" s="3" customFormat="1" ht="13.5" customHeight="1" x14ac:dyDescent="0.2"/>
    <row r="3759" s="3" customFormat="1" ht="13.5" customHeight="1" x14ac:dyDescent="0.2"/>
    <row r="3760" s="3" customFormat="1" ht="13.5" customHeight="1" x14ac:dyDescent="0.2"/>
    <row r="3761" s="3" customFormat="1" ht="13.5" customHeight="1" x14ac:dyDescent="0.2"/>
    <row r="3762" s="3" customFormat="1" ht="13.5" customHeight="1" x14ac:dyDescent="0.2"/>
    <row r="3763" s="3" customFormat="1" ht="13.5" customHeight="1" x14ac:dyDescent="0.2"/>
    <row r="3764" s="3" customFormat="1" ht="13.5" customHeight="1" x14ac:dyDescent="0.2"/>
    <row r="3765" s="3" customFormat="1" ht="13.5" customHeight="1" x14ac:dyDescent="0.2"/>
    <row r="3766" s="3" customFormat="1" ht="13.5" customHeight="1" x14ac:dyDescent="0.2"/>
    <row r="3767" s="3" customFormat="1" ht="13.5" customHeight="1" x14ac:dyDescent="0.2"/>
    <row r="3768" s="3" customFormat="1" ht="13.5" customHeight="1" x14ac:dyDescent="0.2"/>
    <row r="3769" s="3" customFormat="1" ht="13.5" customHeight="1" x14ac:dyDescent="0.2"/>
    <row r="3770" s="3" customFormat="1" ht="13.5" customHeight="1" x14ac:dyDescent="0.2"/>
    <row r="3771" s="3" customFormat="1" ht="13.5" customHeight="1" x14ac:dyDescent="0.2"/>
    <row r="3772" s="3" customFormat="1" ht="13.5" customHeight="1" x14ac:dyDescent="0.2"/>
    <row r="3773" s="3" customFormat="1" ht="13.5" customHeight="1" x14ac:dyDescent="0.2"/>
    <row r="3774" s="3" customFormat="1" ht="13.5" customHeight="1" x14ac:dyDescent="0.2"/>
    <row r="3775" s="3" customFormat="1" ht="13.5" customHeight="1" x14ac:dyDescent="0.2"/>
    <row r="3776" s="3" customFormat="1" ht="13.5" customHeight="1" x14ac:dyDescent="0.2"/>
    <row r="3777" s="3" customFormat="1" ht="13.5" customHeight="1" x14ac:dyDescent="0.2"/>
    <row r="3778" s="3" customFormat="1" ht="13.5" customHeight="1" x14ac:dyDescent="0.2"/>
    <row r="3779" s="3" customFormat="1" ht="13.5" customHeight="1" x14ac:dyDescent="0.2"/>
    <row r="3780" s="3" customFormat="1" ht="13.5" customHeight="1" x14ac:dyDescent="0.2"/>
    <row r="3781" s="3" customFormat="1" ht="13.5" customHeight="1" x14ac:dyDescent="0.2"/>
    <row r="3782" s="3" customFormat="1" ht="13.5" customHeight="1" x14ac:dyDescent="0.2"/>
    <row r="3783" s="3" customFormat="1" ht="13.5" customHeight="1" x14ac:dyDescent="0.2"/>
    <row r="3784" s="3" customFormat="1" ht="13.5" customHeight="1" x14ac:dyDescent="0.2"/>
    <row r="3785" s="3" customFormat="1" ht="13.5" customHeight="1" x14ac:dyDescent="0.2"/>
    <row r="3786" s="3" customFormat="1" ht="13.5" customHeight="1" x14ac:dyDescent="0.2"/>
    <row r="3787" s="3" customFormat="1" ht="13.5" customHeight="1" x14ac:dyDescent="0.2"/>
    <row r="3788" s="3" customFormat="1" ht="13.5" customHeight="1" x14ac:dyDescent="0.2"/>
    <row r="3789" s="3" customFormat="1" ht="13.5" customHeight="1" x14ac:dyDescent="0.2"/>
    <row r="3790" s="3" customFormat="1" ht="13.5" customHeight="1" x14ac:dyDescent="0.2"/>
    <row r="3791" s="3" customFormat="1" ht="13.5" customHeight="1" x14ac:dyDescent="0.2"/>
    <row r="3792" s="3" customFormat="1" ht="13.5" customHeight="1" x14ac:dyDescent="0.2"/>
    <row r="3793" s="3" customFormat="1" ht="13.5" customHeight="1" x14ac:dyDescent="0.2"/>
    <row r="3794" s="3" customFormat="1" ht="13.5" customHeight="1" x14ac:dyDescent="0.2"/>
    <row r="3795" s="3" customFormat="1" ht="13.5" customHeight="1" x14ac:dyDescent="0.2"/>
    <row r="3796" s="3" customFormat="1" ht="13.5" customHeight="1" x14ac:dyDescent="0.2"/>
    <row r="3797" s="3" customFormat="1" ht="13.5" customHeight="1" x14ac:dyDescent="0.2"/>
    <row r="3798" s="3" customFormat="1" ht="13.5" customHeight="1" x14ac:dyDescent="0.2"/>
    <row r="3799" s="3" customFormat="1" ht="13.5" customHeight="1" x14ac:dyDescent="0.2"/>
    <row r="3800" s="3" customFormat="1" ht="13.5" customHeight="1" x14ac:dyDescent="0.2"/>
    <row r="3801" s="3" customFormat="1" ht="13.5" customHeight="1" x14ac:dyDescent="0.2"/>
    <row r="3802" s="3" customFormat="1" ht="13.5" customHeight="1" x14ac:dyDescent="0.2"/>
    <row r="3803" s="3" customFormat="1" ht="13.5" customHeight="1" x14ac:dyDescent="0.2"/>
    <row r="3804" s="3" customFormat="1" ht="13.5" customHeight="1" x14ac:dyDescent="0.2"/>
    <row r="3805" s="3" customFormat="1" ht="13.5" customHeight="1" x14ac:dyDescent="0.2"/>
    <row r="3806" s="3" customFormat="1" ht="13.5" customHeight="1" x14ac:dyDescent="0.2"/>
    <row r="3807" s="3" customFormat="1" ht="13.5" customHeight="1" x14ac:dyDescent="0.2"/>
    <row r="3808" s="3" customFormat="1" ht="13.5" customHeight="1" x14ac:dyDescent="0.2"/>
    <row r="3809" s="3" customFormat="1" ht="13.5" customHeight="1" x14ac:dyDescent="0.2"/>
    <row r="3810" s="3" customFormat="1" ht="13.5" customHeight="1" x14ac:dyDescent="0.2"/>
    <row r="3811" s="3" customFormat="1" ht="13.5" customHeight="1" x14ac:dyDescent="0.2"/>
    <row r="3812" s="3" customFormat="1" ht="13.5" customHeight="1" x14ac:dyDescent="0.2"/>
    <row r="3813" s="3" customFormat="1" ht="13.5" customHeight="1" x14ac:dyDescent="0.2"/>
    <row r="3814" s="3" customFormat="1" ht="13.5" customHeight="1" x14ac:dyDescent="0.2"/>
    <row r="3815" s="3" customFormat="1" ht="13.5" customHeight="1" x14ac:dyDescent="0.2"/>
    <row r="3816" s="3" customFormat="1" ht="13.5" customHeight="1" x14ac:dyDescent="0.2"/>
    <row r="3817" s="3" customFormat="1" ht="13.5" customHeight="1" x14ac:dyDescent="0.2"/>
    <row r="3818" s="3" customFormat="1" ht="13.5" customHeight="1" x14ac:dyDescent="0.2"/>
    <row r="3819" s="3" customFormat="1" ht="13.5" customHeight="1" x14ac:dyDescent="0.2"/>
    <row r="3820" s="3" customFormat="1" ht="13.5" customHeight="1" x14ac:dyDescent="0.2"/>
    <row r="3821" s="3" customFormat="1" ht="13.5" customHeight="1" x14ac:dyDescent="0.2"/>
    <row r="3822" s="3" customFormat="1" ht="13.5" customHeight="1" x14ac:dyDescent="0.2"/>
    <row r="3823" s="3" customFormat="1" ht="13.5" customHeight="1" x14ac:dyDescent="0.2"/>
    <row r="3824" s="3" customFormat="1" ht="13.5" customHeight="1" x14ac:dyDescent="0.2"/>
    <row r="3825" s="3" customFormat="1" ht="13.5" customHeight="1" x14ac:dyDescent="0.2"/>
    <row r="3826" s="3" customFormat="1" ht="13.5" customHeight="1" x14ac:dyDescent="0.2"/>
    <row r="3827" s="3" customFormat="1" ht="13.5" customHeight="1" x14ac:dyDescent="0.2"/>
    <row r="3828" s="3" customFormat="1" ht="13.5" customHeight="1" x14ac:dyDescent="0.2"/>
    <row r="3829" s="3" customFormat="1" ht="13.5" customHeight="1" x14ac:dyDescent="0.2"/>
    <row r="3830" s="3" customFormat="1" ht="13.5" customHeight="1" x14ac:dyDescent="0.2"/>
    <row r="3831" s="3" customFormat="1" ht="13.5" customHeight="1" x14ac:dyDescent="0.2"/>
    <row r="3832" s="3" customFormat="1" ht="13.5" customHeight="1" x14ac:dyDescent="0.2"/>
    <row r="3833" s="3" customFormat="1" ht="13.5" customHeight="1" x14ac:dyDescent="0.2"/>
    <row r="3834" s="3" customFormat="1" ht="13.5" customHeight="1" x14ac:dyDescent="0.2"/>
    <row r="3835" s="3" customFormat="1" ht="13.5" customHeight="1" x14ac:dyDescent="0.2"/>
    <row r="3836" s="3" customFormat="1" ht="13.5" customHeight="1" x14ac:dyDescent="0.2"/>
    <row r="3837" s="3" customFormat="1" ht="13.5" customHeight="1" x14ac:dyDescent="0.2"/>
    <row r="3838" s="3" customFormat="1" ht="13.5" customHeight="1" x14ac:dyDescent="0.2"/>
    <row r="3839" s="3" customFormat="1" ht="13.5" customHeight="1" x14ac:dyDescent="0.2"/>
    <row r="3840" s="3" customFormat="1" ht="13.5" customHeight="1" x14ac:dyDescent="0.2"/>
    <row r="3841" s="3" customFormat="1" ht="13.5" customHeight="1" x14ac:dyDescent="0.2"/>
    <row r="3842" s="3" customFormat="1" ht="13.5" customHeight="1" x14ac:dyDescent="0.2"/>
    <row r="3843" s="3" customFormat="1" ht="13.5" customHeight="1" x14ac:dyDescent="0.2"/>
    <row r="3844" s="3" customFormat="1" ht="13.5" customHeight="1" x14ac:dyDescent="0.2"/>
    <row r="3845" s="3" customFormat="1" ht="13.5" customHeight="1" x14ac:dyDescent="0.2"/>
    <row r="3846" s="3" customFormat="1" ht="13.5" customHeight="1" x14ac:dyDescent="0.2"/>
    <row r="3847" s="3" customFormat="1" ht="13.5" customHeight="1" x14ac:dyDescent="0.2"/>
    <row r="3848" s="3" customFormat="1" ht="13.5" customHeight="1" x14ac:dyDescent="0.2"/>
    <row r="3849" s="3" customFormat="1" ht="13.5" customHeight="1" x14ac:dyDescent="0.2"/>
    <row r="3850" s="3" customFormat="1" ht="13.5" customHeight="1" x14ac:dyDescent="0.2"/>
    <row r="3851" s="3" customFormat="1" ht="13.5" customHeight="1" x14ac:dyDescent="0.2"/>
    <row r="3852" s="3" customFormat="1" ht="13.5" customHeight="1" x14ac:dyDescent="0.2"/>
    <row r="3853" s="3" customFormat="1" ht="13.5" customHeight="1" x14ac:dyDescent="0.2"/>
    <row r="3854" s="3" customFormat="1" ht="13.5" customHeight="1" x14ac:dyDescent="0.2"/>
    <row r="3855" s="3" customFormat="1" ht="13.5" customHeight="1" x14ac:dyDescent="0.2"/>
    <row r="3856" s="3" customFormat="1" ht="13.5" customHeight="1" x14ac:dyDescent="0.2"/>
    <row r="3857" s="3" customFormat="1" ht="13.5" customHeight="1" x14ac:dyDescent="0.2"/>
    <row r="3858" s="3" customFormat="1" ht="13.5" customHeight="1" x14ac:dyDescent="0.2"/>
    <row r="3859" s="3" customFormat="1" ht="13.5" customHeight="1" x14ac:dyDescent="0.2"/>
    <row r="3860" s="3" customFormat="1" ht="13.5" customHeight="1" x14ac:dyDescent="0.2"/>
    <row r="3861" s="3" customFormat="1" ht="13.5" customHeight="1" x14ac:dyDescent="0.2"/>
    <row r="3862" s="3" customFormat="1" ht="13.5" customHeight="1" x14ac:dyDescent="0.2"/>
    <row r="3863" s="3" customFormat="1" ht="13.5" customHeight="1" x14ac:dyDescent="0.2"/>
    <row r="3864" s="3" customFormat="1" ht="13.5" customHeight="1" x14ac:dyDescent="0.2"/>
    <row r="3865" s="3" customFormat="1" ht="13.5" customHeight="1" x14ac:dyDescent="0.2"/>
    <row r="3866" s="3" customFormat="1" ht="13.5" customHeight="1" x14ac:dyDescent="0.2"/>
    <row r="3867" s="3" customFormat="1" ht="13.5" customHeight="1" x14ac:dyDescent="0.2"/>
    <row r="3868" s="3" customFormat="1" ht="13.5" customHeight="1" x14ac:dyDescent="0.2"/>
    <row r="3869" s="3" customFormat="1" ht="13.5" customHeight="1" x14ac:dyDescent="0.2"/>
    <row r="3870" s="3" customFormat="1" ht="13.5" customHeight="1" x14ac:dyDescent="0.2"/>
    <row r="3871" s="3" customFormat="1" ht="13.5" customHeight="1" x14ac:dyDescent="0.2"/>
    <row r="3872" s="3" customFormat="1" ht="13.5" customHeight="1" x14ac:dyDescent="0.2"/>
    <row r="3873" s="3" customFormat="1" ht="13.5" customHeight="1" x14ac:dyDescent="0.2"/>
    <row r="3874" s="3" customFormat="1" ht="13.5" customHeight="1" x14ac:dyDescent="0.2"/>
    <row r="3875" s="3" customFormat="1" ht="13.5" customHeight="1" x14ac:dyDescent="0.2"/>
    <row r="3876" s="3" customFormat="1" ht="13.5" customHeight="1" x14ac:dyDescent="0.2"/>
    <row r="3877" s="3" customFormat="1" ht="13.5" customHeight="1" x14ac:dyDescent="0.2"/>
    <row r="3878" s="3" customFormat="1" ht="13.5" customHeight="1" x14ac:dyDescent="0.2"/>
    <row r="3879" s="3" customFormat="1" ht="13.5" customHeight="1" x14ac:dyDescent="0.2"/>
    <row r="3880" s="3" customFormat="1" ht="13.5" customHeight="1" x14ac:dyDescent="0.2"/>
    <row r="3881" s="3" customFormat="1" ht="13.5" customHeight="1" x14ac:dyDescent="0.2"/>
    <row r="3882" s="3" customFormat="1" ht="13.5" customHeight="1" x14ac:dyDescent="0.2"/>
    <row r="3883" s="3" customFormat="1" ht="13.5" customHeight="1" x14ac:dyDescent="0.2"/>
    <row r="3884" s="3" customFormat="1" ht="13.5" customHeight="1" x14ac:dyDescent="0.2"/>
    <row r="3885" s="3" customFormat="1" ht="13.5" customHeight="1" x14ac:dyDescent="0.2"/>
    <row r="3886" s="3" customFormat="1" ht="13.5" customHeight="1" x14ac:dyDescent="0.2"/>
    <row r="3887" s="3" customFormat="1" ht="13.5" customHeight="1" x14ac:dyDescent="0.2"/>
    <row r="3888" s="3" customFormat="1" ht="13.5" customHeight="1" x14ac:dyDescent="0.2"/>
    <row r="3889" s="3" customFormat="1" ht="13.5" customHeight="1" x14ac:dyDescent="0.2"/>
    <row r="3890" s="3" customFormat="1" ht="13.5" customHeight="1" x14ac:dyDescent="0.2"/>
    <row r="3891" s="3" customFormat="1" ht="13.5" customHeight="1" x14ac:dyDescent="0.2"/>
    <row r="3892" s="3" customFormat="1" ht="13.5" customHeight="1" x14ac:dyDescent="0.2"/>
    <row r="3893" s="3" customFormat="1" ht="13.5" customHeight="1" x14ac:dyDescent="0.2"/>
    <row r="3894" s="3" customFormat="1" ht="13.5" customHeight="1" x14ac:dyDescent="0.2"/>
    <row r="3895" s="3" customFormat="1" ht="13.5" customHeight="1" x14ac:dyDescent="0.2"/>
    <row r="3896" s="3" customFormat="1" ht="13.5" customHeight="1" x14ac:dyDescent="0.2"/>
    <row r="3897" s="3" customFormat="1" ht="13.5" customHeight="1" x14ac:dyDescent="0.2"/>
    <row r="3898" s="3" customFormat="1" ht="13.5" customHeight="1" x14ac:dyDescent="0.2"/>
    <row r="3899" s="3" customFormat="1" ht="13.5" customHeight="1" x14ac:dyDescent="0.2"/>
    <row r="3900" s="3" customFormat="1" ht="13.5" customHeight="1" x14ac:dyDescent="0.2"/>
    <row r="3901" s="3" customFormat="1" ht="13.5" customHeight="1" x14ac:dyDescent="0.2"/>
    <row r="3902" s="3" customFormat="1" ht="13.5" customHeight="1" x14ac:dyDescent="0.2"/>
    <row r="3903" s="3" customFormat="1" ht="13.5" customHeight="1" x14ac:dyDescent="0.2"/>
    <row r="3904" s="3" customFormat="1" ht="13.5" customHeight="1" x14ac:dyDescent="0.2"/>
    <row r="3905" s="3" customFormat="1" ht="13.5" customHeight="1" x14ac:dyDescent="0.2"/>
    <row r="3906" s="3" customFormat="1" ht="13.5" customHeight="1" x14ac:dyDescent="0.2"/>
    <row r="3907" s="3" customFormat="1" ht="13.5" customHeight="1" x14ac:dyDescent="0.2"/>
    <row r="3908" s="3" customFormat="1" ht="13.5" customHeight="1" x14ac:dyDescent="0.2"/>
    <row r="3909" s="3" customFormat="1" ht="13.5" customHeight="1" x14ac:dyDescent="0.2"/>
    <row r="3910" s="3" customFormat="1" ht="13.5" customHeight="1" x14ac:dyDescent="0.2"/>
    <row r="3911" s="3" customFormat="1" ht="13.5" customHeight="1" x14ac:dyDescent="0.2"/>
    <row r="3912" s="3" customFormat="1" ht="13.5" customHeight="1" x14ac:dyDescent="0.2"/>
    <row r="3913" s="3" customFormat="1" ht="13.5" customHeight="1" x14ac:dyDescent="0.2"/>
    <row r="3914" s="3" customFormat="1" ht="13.5" customHeight="1" x14ac:dyDescent="0.2"/>
    <row r="3915" s="3" customFormat="1" ht="13.5" customHeight="1" x14ac:dyDescent="0.2"/>
    <row r="3916" s="3" customFormat="1" ht="13.5" customHeight="1" x14ac:dyDescent="0.2"/>
    <row r="3917" s="3" customFormat="1" ht="13.5" customHeight="1" x14ac:dyDescent="0.2"/>
    <row r="3918" s="3" customFormat="1" ht="13.5" customHeight="1" x14ac:dyDescent="0.2"/>
    <row r="3919" s="3" customFormat="1" ht="13.5" customHeight="1" x14ac:dyDescent="0.2"/>
    <row r="3920" s="3" customFormat="1" ht="13.5" customHeight="1" x14ac:dyDescent="0.2"/>
    <row r="3921" s="3" customFormat="1" ht="13.5" customHeight="1" x14ac:dyDescent="0.2"/>
    <row r="3922" s="3" customFormat="1" ht="13.5" customHeight="1" x14ac:dyDescent="0.2"/>
    <row r="3923" s="3" customFormat="1" ht="13.5" customHeight="1" x14ac:dyDescent="0.2"/>
    <row r="3924" s="3" customFormat="1" ht="13.5" customHeight="1" x14ac:dyDescent="0.2"/>
    <row r="3925" s="3" customFormat="1" ht="13.5" customHeight="1" x14ac:dyDescent="0.2"/>
    <row r="3926" s="3" customFormat="1" ht="13.5" customHeight="1" x14ac:dyDescent="0.2"/>
    <row r="3927" s="3" customFormat="1" ht="13.5" customHeight="1" x14ac:dyDescent="0.2"/>
    <row r="3928" s="3" customFormat="1" ht="13.5" customHeight="1" x14ac:dyDescent="0.2"/>
    <row r="3929" s="3" customFormat="1" ht="13.5" customHeight="1" x14ac:dyDescent="0.2"/>
    <row r="3930" s="3" customFormat="1" ht="13.5" customHeight="1" x14ac:dyDescent="0.2"/>
    <row r="3931" s="3" customFormat="1" ht="13.5" customHeight="1" x14ac:dyDescent="0.2"/>
    <row r="3932" s="3" customFormat="1" ht="13.5" customHeight="1" x14ac:dyDescent="0.2"/>
    <row r="3933" s="3" customFormat="1" ht="13.5" customHeight="1" x14ac:dyDescent="0.2"/>
    <row r="3934" s="3" customFormat="1" ht="13.5" customHeight="1" x14ac:dyDescent="0.2"/>
    <row r="3935" s="3" customFormat="1" ht="13.5" customHeight="1" x14ac:dyDescent="0.2"/>
    <row r="3936" s="3" customFormat="1" ht="13.5" customHeight="1" x14ac:dyDescent="0.2"/>
    <row r="3937" s="3" customFormat="1" ht="13.5" customHeight="1" x14ac:dyDescent="0.2"/>
    <row r="3938" s="3" customFormat="1" ht="13.5" customHeight="1" x14ac:dyDescent="0.2"/>
    <row r="3939" s="3" customFormat="1" ht="13.5" customHeight="1" x14ac:dyDescent="0.2"/>
    <row r="3940" s="3" customFormat="1" ht="13.5" customHeight="1" x14ac:dyDescent="0.2"/>
    <row r="3941" s="3" customFormat="1" ht="13.5" customHeight="1" x14ac:dyDescent="0.2"/>
    <row r="3942" s="3" customFormat="1" ht="13.5" customHeight="1" x14ac:dyDescent="0.2"/>
    <row r="3943" s="3" customFormat="1" ht="13.5" customHeight="1" x14ac:dyDescent="0.2"/>
    <row r="3944" s="3" customFormat="1" ht="13.5" customHeight="1" x14ac:dyDescent="0.2"/>
    <row r="3945" s="3" customFormat="1" ht="13.5" customHeight="1" x14ac:dyDescent="0.2"/>
    <row r="3946" s="3" customFormat="1" ht="13.5" customHeight="1" x14ac:dyDescent="0.2"/>
    <row r="3947" s="3" customFormat="1" ht="13.5" customHeight="1" x14ac:dyDescent="0.2"/>
    <row r="3948" s="3" customFormat="1" ht="13.5" customHeight="1" x14ac:dyDescent="0.2"/>
    <row r="3949" s="3" customFormat="1" ht="13.5" customHeight="1" x14ac:dyDescent="0.2"/>
    <row r="3950" s="3" customFormat="1" ht="13.5" customHeight="1" x14ac:dyDescent="0.2"/>
    <row r="3951" s="3" customFormat="1" ht="13.5" customHeight="1" x14ac:dyDescent="0.2"/>
    <row r="3952" s="3" customFormat="1" ht="13.5" customHeight="1" x14ac:dyDescent="0.2"/>
    <row r="3953" spans="4:6" s="3" customFormat="1" ht="13.5" customHeight="1" x14ac:dyDescent="0.2"/>
    <row r="3954" spans="4:6" s="3" customFormat="1" ht="13.5" customHeight="1" x14ac:dyDescent="0.2"/>
    <row r="3955" spans="4:6" s="3" customFormat="1" ht="13.5" customHeight="1" x14ac:dyDescent="0.2">
      <c r="D3955" s="4"/>
      <c r="E3955" s="4"/>
      <c r="F3955" s="4"/>
    </row>
    <row r="3956" spans="4:6" s="3" customFormat="1" ht="13.5" customHeight="1" x14ac:dyDescent="0.2">
      <c r="D3956" s="4"/>
      <c r="E3956" s="4"/>
      <c r="F3956" s="4"/>
    </row>
    <row r="3957" spans="4:6" s="3" customFormat="1" ht="13.5" customHeight="1" x14ac:dyDescent="0.2">
      <c r="D3957" s="4"/>
      <c r="E3957" s="4"/>
      <c r="F3957" s="4"/>
    </row>
    <row r="3958" spans="4:6" s="3" customFormat="1" ht="13.5" customHeight="1" x14ac:dyDescent="0.2">
      <c r="D3958" s="4"/>
      <c r="E3958" s="4"/>
      <c r="F3958" s="4"/>
    </row>
    <row r="3959" spans="4:6" s="3" customFormat="1" ht="13.5" customHeight="1" x14ac:dyDescent="0.2">
      <c r="D3959" s="4"/>
      <c r="E3959" s="4"/>
      <c r="F3959" s="4"/>
    </row>
    <row r="3960" spans="4:6" s="3" customFormat="1" ht="13.5" customHeight="1" x14ac:dyDescent="0.2">
      <c r="D3960" s="4"/>
      <c r="E3960" s="4"/>
      <c r="F3960" s="4"/>
    </row>
  </sheetData>
  <mergeCells count="7">
    <mergeCell ref="D1:I1"/>
    <mergeCell ref="J1:M1"/>
    <mergeCell ref="J2:K2"/>
    <mergeCell ref="L2:M2"/>
    <mergeCell ref="D2:E2"/>
    <mergeCell ref="F2:G2"/>
    <mergeCell ref="H2:I2"/>
  </mergeCells>
  <conditionalFormatting sqref="A1:XFD1048576">
    <cfRule type="cellIs" dxfId="1" priority="5" operator="equal">
      <formula>"Brak serwisu"</formula>
    </cfRule>
  </conditionalFormatting>
  <conditionalFormatting sqref="D6:M260">
    <cfRule type="cellIs" dxfId="0" priority="4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E13:M28 I12:M12 E30:M98 E29:J29 L29:M29 E100:M260 F99:M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Cover page</vt:lpstr>
      <vt:lpstr>Lotniczy Next Day</vt:lpstr>
      <vt:lpstr>Lotniczy do 2 dni</vt:lpstr>
      <vt:lpstr> Serwis drogowy</vt:lpstr>
      <vt:lpstr>Import Lotniczy</vt:lpstr>
      <vt:lpstr>IMPORT Serwis drogowy</vt:lpstr>
      <vt:lpstr>usługi dodatkowe</vt:lpstr>
      <vt:lpstr>Kraje Strefy Czasy tranzytu</vt:lpstr>
    </vt:vector>
  </TitlesOfParts>
  <Company>X-press Couriers Sp. z 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kamil gregier</cp:lastModifiedBy>
  <cp:lastPrinted>2015-12-16T12:46:56Z</cp:lastPrinted>
  <dcterms:created xsi:type="dcterms:W3CDTF">2014-12-17T15:48:42Z</dcterms:created>
  <dcterms:modified xsi:type="dcterms:W3CDTF">2022-08-11T08:43:13Z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e89163f6-b05b-4934-95e3-657fa76f443f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